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Ilias\Desktop\"/>
    </mc:Choice>
  </mc:AlternateContent>
  <xr:revisionPtr revIDLastSave="0" documentId="13_ncr:1_{56927E80-43AB-4186-8976-CA3EABF5D746}" xr6:coauthVersionLast="47" xr6:coauthVersionMax="47" xr10:uidLastSave="{00000000-0000-0000-0000-000000000000}"/>
  <bookViews>
    <workbookView xWindow="-120" yWindow="-120" windowWidth="24240" windowHeight="13140" tabRatio="528" xr2:uid="{00000000-000D-0000-FFFF-FFFF00000000}"/>
  </bookViews>
  <sheets>
    <sheet name="ΕΞΕΤΑΣΤΙΚΗ ΓΕΝΑΡΗ-ΦΛΕΒΑΡΗ ΄22" sheetId="4" r:id="rId1"/>
  </sheets>
  <definedNames>
    <definedName name="_xlnm.Print_Area" localSheetId="0">'ΕΞΕΤΑΣΤΙΚΗ ΓΕΝΑΡΗ-ΦΛΕΒΑΡΗ ΄22'!$A$1:$I$97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9" i="4" l="1"/>
  <c r="F118" i="4"/>
  <c r="F117" i="4"/>
  <c r="F58" i="4"/>
  <c r="F59" i="4"/>
  <c r="F112" i="4"/>
  <c r="F111" i="4"/>
  <c r="F7" i="4"/>
  <c r="F6" i="4"/>
  <c r="F124" i="4"/>
  <c r="F57" i="4"/>
  <c r="F56" i="4"/>
  <c r="F21" i="4"/>
  <c r="F123" i="4" l="1"/>
  <c r="F122" i="4"/>
  <c r="F71" i="4" l="1"/>
  <c r="F69" i="4"/>
  <c r="F70" i="4"/>
  <c r="F68" i="4"/>
  <c r="F24" i="4" l="1"/>
  <c r="F100" i="4"/>
  <c r="F99" i="4"/>
  <c r="F98" i="4"/>
  <c r="F20" i="4"/>
  <c r="F11" i="4"/>
  <c r="F12" i="4"/>
  <c r="F105" i="4"/>
  <c r="F106" i="4"/>
  <c r="F104" i="4"/>
  <c r="F42" i="4"/>
  <c r="F43" i="4"/>
  <c r="F44" i="4"/>
  <c r="F23" i="4"/>
  <c r="F31" i="4"/>
  <c r="F30" i="4"/>
  <c r="F29" i="4"/>
  <c r="F13" i="4"/>
  <c r="F15" i="4"/>
  <c r="F80" i="4" l="1"/>
  <c r="F81" i="4"/>
  <c r="F62" i="4"/>
  <c r="F83" i="4"/>
  <c r="F82" i="4"/>
  <c r="F64" i="4"/>
  <c r="F63" i="4"/>
  <c r="F14" i="4"/>
  <c r="F36" i="4"/>
  <c r="F75" i="4"/>
  <c r="F37" i="4"/>
  <c r="F17" i="4"/>
  <c r="F35" i="4"/>
  <c r="F5" i="4"/>
  <c r="F18" i="4" l="1"/>
  <c r="F76" i="4"/>
  <c r="F74" i="4"/>
  <c r="F19" i="4"/>
</calcChain>
</file>

<file path=xl/sharedStrings.xml><?xml version="1.0" encoding="utf-8"?>
<sst xmlns="http://schemas.openxmlformats.org/spreadsheetml/2006/main" count="469" uniqueCount="251">
  <si>
    <t>ΣΧΟΛΗ  ΔΙΟΙΚΗΣΗΣ  ΚΑΙ  ΟΙΚΟΝΟΜΙΑΣ</t>
  </si>
  <si>
    <t>ΜΑΘΗΜΑ</t>
  </si>
  <si>
    <t>ΕΙΣΗΓΗΤΗΣ</t>
  </si>
  <si>
    <t>11-1</t>
  </si>
  <si>
    <t>1-3</t>
  </si>
  <si>
    <t>9-11</t>
  </si>
  <si>
    <t>ΤΜ</t>
  </si>
  <si>
    <t>ΕΠΙΤΗΡΗΤΕΣ</t>
  </si>
  <si>
    <t>ΩΡΕΣ</t>
  </si>
  <si>
    <t>ΗΜΕΡΟΜΗΝΙΑ</t>
  </si>
  <si>
    <t>ΕΓΓΕΓΡΑΜΜΕΝΟΙ</t>
  </si>
  <si>
    <t xml:space="preserve">ΑΙΘΟΥΣΕΣ </t>
  </si>
  <si>
    <t>DET505 ΟΡΓΑΝΩΣΙΑΚΗ ΣΥΜΠΕΡΙΦΟΡΑ, DN5531 ΟΡΓΑΝΩΣΙΑΚΗ ΣΥΜΠΕΡΙΦΟΡΑ</t>
  </si>
  <si>
    <t>ΣΕΡΔΑΡΗΣ ΠΑΝΑΓΙΩΤΗΣ</t>
  </si>
  <si>
    <t>3-5</t>
  </si>
  <si>
    <t>5-7</t>
  </si>
  <si>
    <t>7-9</t>
  </si>
  <si>
    <t>DET506 ΟΛΙΣΤΙΚΟΤΗΤΑ ΣΤΗΝ ΕΚΠΑΙΔΕΥΣΗ</t>
  </si>
  <si>
    <t>ΣΕΡΔΑΡΗΣ, ΚΩΤΣΑΛΙΔΟΥ</t>
  </si>
  <si>
    <t>ΣΠΙΝΘΗΡΟΠΟΥΛΟΣ ΚΩΝ/ΝΟΣ</t>
  </si>
  <si>
    <t>DN5731 ΕΥΡΩΠΑΪΚΗ ΟΙΚΟΝΟΜΙΚΗ ΟΛΟΚΛΗΡΩΣΗ</t>
  </si>
  <si>
    <t>DN5541 ΕΠΙΧΕΙΡΗΜΑΤΙΚΑ ΣΧΕΔΙΑ</t>
  </si>
  <si>
    <t>DET107  ΠΑΙΔΑΓΩΓΙΚΗ ΚΑΙ ΦΙΛΟΣΟΦΙΑ ΤΗΣ ΠΑΙΔΕΙΑΣ</t>
  </si>
  <si>
    <t>ΒΑΒΟΥΡΑΣ ΗΛΙΑΣ</t>
  </si>
  <si>
    <t>DET507 ΗΘΙΚΗ ΣΤΗ ΛΗΨΗ ΑΠΟΦΑΣΕΩΝ</t>
  </si>
  <si>
    <t>ΤΡΙΑΝΤΑΡΗ ΣΩΤΗΡΙΑ</t>
  </si>
  <si>
    <t>DET502 ΡΗΤΟΡΙΚΗ, ΕΠΙΚΟΙΝΩΝΙΑ ΣΤΟΥΣ ΟΡΓΑΝΙΣΜΟΥΣ ΚΑΙ ΣΤΙΣ ΕΠΙΧΕΙΡΗΣΕΙΣ</t>
  </si>
  <si>
    <t>ΑΝΤΩΝΙΑΔΗΣ ΙΩΑΝΝΗΣ</t>
  </si>
  <si>
    <t>DN5421 ΧΡΗΜΑΤΟΟΙΚΟΝΟΜΙΚΗ ΔΙΟΙΚΗΣΗ Ι</t>
  </si>
  <si>
    <t>DN5451 ΗΛΕΚΤΡΟΝΙΚΟ ΜΑΡΚΕΤΙΓΚ</t>
  </si>
  <si>
    <t>DN5551 ΕΤΑΙΡΙΚΗ ΔΙΑΚΥΒΕΡΝΗΣΗ</t>
  </si>
  <si>
    <t>DN5711 ΣΤΡΑΤΗΓΙΚΗ ΕΠΙΧΕΙΡΗΣΕΩΝ</t>
  </si>
  <si>
    <t>ΣΑΠΡΙΚΗΣ ΕΥΑΓΓΕΛΟΣ</t>
  </si>
  <si>
    <t>DET106 ΜΕΘΟΔΟΛΟΓΙΑ ΕΠΙΣΤΗΜΟΝΙΚΗΣ ΚΑΙ ΕΚΠΑΙΔΕΥΤΙΚΗΣ ΕΡΕΥΝΑΣ, DN5741 ΣΕΜΙΝΑΡΙΟ ΤΕΛΕΙΟΦΟΙΤΩΝ-ΜΕΘΟΔΟΛΟΓΙΑ ΕΡΕΥΝΑΣ</t>
  </si>
  <si>
    <t>DN5521 ΔΙΟΙΚΗΣΗ ΛΕΙΤΟΥΡΓΙΩΝ</t>
  </si>
  <si>
    <t>ΤΣΙΩΡΑ ΑΙΚΑΤΕΡΙΝΗ</t>
  </si>
  <si>
    <t>DET509 ENGLISH FOR ACADEMIC PURPOSES I, DN5661 BUSINESS ENGLISH</t>
  </si>
  <si>
    <t>DET501 ΑΝΤΙΚΕΙΜΕΝΟΣΤΡΑΦΗΣ ΠΡΟΓΡΑΜΜΑΤΙΣΜΟΣ, DN9011 ΑΝΤΙΚΕΙΜΕΝΟΣΤΡΑΦΗΣ ΠΡΟΓΡΑΜΜΑΤΙΣΜΟΣ</t>
  </si>
  <si>
    <t>ΧΑΣΑΝΗΣ ΒΑΣΙΛΕΙΟΣ</t>
  </si>
  <si>
    <t>DET301 ΔΥΝΑΤΟΤΗΤΕΣ ΚΑΙ ΕΦΑΡΜΟΓΕΣ ΤΟΥ ΠΑΓΚΟΣΜΙΟΥ ΙΣΤΟΥ</t>
  </si>
  <si>
    <t>DET101 ΠΛΗΡΟΦΟΡΙΚΗ, ΥΛΙΚΟ ΚΑΙ ΛΟΓΙΣΜΙΚΟ, DN5111 ΑΡΧΕΣ ΠΛΗΡΟΦΟΡΙΚΗΣ -Θ, DN5112 ΑΡΧΕΣ ΠΛΗΡΟΦΟΡΙΚΗΣ -Ε</t>
  </si>
  <si>
    <t>ΖΗΣΟΠΟΥΛΟΣ ΔΗΜΗΤΡΙΟΣ</t>
  </si>
  <si>
    <t>ΚΩΤΣΑΛΙΔΟΥ ΕΥΔΟΞΙΑ</t>
  </si>
  <si>
    <t>DET307 ΔΙΔΑΚΤΙΚΗ ΜΕΘΟΔΟΛΟΓΙΑ ΚΑΙ ΕΚΠΑΙΔΕΥΤΙΚΗ ΑΞΙΟΛΟΓΗΣΗ</t>
  </si>
  <si>
    <t>DET503 ΒΑΣΕΙΣ ΔΕΔΟΜΕΝΩΝ, DN9021 ΒΑΣΕΙΣ ΔΕΔΟΜΕΝΩΝ</t>
  </si>
  <si>
    <t>ΠΑΝΥΤΣΙΔΗΣ ΚΩΝ/ΝΟΣ</t>
  </si>
  <si>
    <t>ΒΕΖΟΥ ΜΑΡΙΝΑ</t>
  </si>
  <si>
    <t>DET302 ΔΙΟΙΚΗΣΗ ΑΝΘΡΩΠΙΝΩΝ ΠΟΡΩΝ, DN5311 ΔΙΟΙΚΗΣΗ ΑΝΘΡΩΠΙΝΩΝ ΠΟΡΩΝ</t>
  </si>
  <si>
    <t>DET306 ΔΙΚΑΙΟ ΚΑΙ ΟΙΚΟΝΟΜΙΑ, DN5161 ΕΙΣΑΓΩΓΗ ΣΤΟ ΔΙΚΑΙΟ</t>
  </si>
  <si>
    <t>ΚΟΛΙΟΠΟΥΛΟΣ ΑΛΕΞΑΝΔΡΟΣ</t>
  </si>
  <si>
    <t>DET504 ΟΙΚΟΝΟΜΕΤΡΙΑ, DN5621 ΟΙΚΟΝΟΜΕΤΡΙΑ</t>
  </si>
  <si>
    <t>ΚΟΝΤΕΟΣ ΓΕΩΡΓΙΟΣ</t>
  </si>
  <si>
    <t>DET102 ΜΑΘΗΜΑΤΙΚΑ, DN5121 ΜΑΘΗΜΑΤΙΚΑ</t>
  </si>
  <si>
    <t>ΣΑΡΙΑΝΝΙΔΗΣ ΝΙΚΟΛΑΟΣ</t>
  </si>
  <si>
    <t>ΤΣΑΚΙΡΙΔΟΥ ΕΛΕΝΗ</t>
  </si>
  <si>
    <t>DET105 ΕΙΣΑΓΩΓΗ ΣΤΗ ΔΙΟΙΚΗΤΙΚΗ ΕΠΙΣΤΗΜΗ, DN5151 ΕΙΣΑΓΩΓΗ ΣΤΗ ΔΙΟΙΚΗΣΗ ΕΠΙΧΕΙΡΗΣΕΩΝ</t>
  </si>
  <si>
    <t xml:space="preserve">4ο </t>
  </si>
  <si>
    <t>DET508 ΕΠΙΣΤΗΜΗ ΔΕΔΟΜΕΝΩΝ, DN9031 ΕΠΙΣΤΗΜΗ ΔΕΔΟΜΕΝΩΝ</t>
  </si>
  <si>
    <t>DN57A1 ΕΛΕΓΚΤΙΚΗ &amp; ΕΣΩΤΕΡΙΚΟΣ ΕΛΕΓΧΟΣ</t>
  </si>
  <si>
    <t>ΤΜΗΜΑ: ΔΙΟΙΚΗΤΙΚΗΣ ΕΠΙΣΤΗΜΗΣ ΚΑΙ ΤΕΧΝΟΛΟΓΙΑΣ</t>
  </si>
  <si>
    <t>DET108 ΣΤΑΤΙΣΤΙΚΗ ΣΤΗ ΔΙΟΙΚΗΤΙΚΗ ΕΠΙΣΤΗΜΗ Ι, DN5141 ΣΤΑΤΙΣΤΙΚΗ Ι, DET205 ΣΤΑΤΙΣΤΙΚΗ ΣΤΗ ΔΙΟΙΚΗΤΙΚΗ ΕΠΙΣΤΗΜΗ</t>
  </si>
  <si>
    <t>1-2</t>
  </si>
  <si>
    <t>2-3</t>
  </si>
  <si>
    <t>3-4</t>
  </si>
  <si>
    <t>4-5</t>
  </si>
  <si>
    <t>9-10</t>
  </si>
  <si>
    <t>10-11</t>
  </si>
  <si>
    <t>DET305 ENGLISH FOR MANAGEMENT AND TECHNOLOGY PURPOSES I, DN5361 ΑΓΓΛΙΚΗ ΟΡΟΛΟΓΙΑ Ι -Θ, DN5362 ΑΓΓΛΙΚΗ ΟΡΟΛΟΓΙΑ Ι -Ε</t>
  </si>
  <si>
    <t>DN5411 ΠΛΗΡΟΦΟΡΙΑΚΑ ΣΥΣΤΗΜΑΤΑ ΚΑΙ ΔΙΑΔΙΚΤΥΟ ΚΑΙ ΙΣΤΟΣΕΛΙΔΕΣ -Θ, DN5412 ΠΛΗΡΟΦΟΡΙΑΚΑ ΣΥΣΤΗΜΑΤΑ ΚΑΙ ΔΙΑΔΙΚΤΥΟ ΚΑΙ ΙΣΤΟΣΕΛΙΔΕΣ -Ε</t>
  </si>
  <si>
    <t>DN56E1 ΕΠΙΣΤΗΜΗ ΔΕΔΟΜΕΝΩΝ ΕΦΑΡΜΟΓΕΣ R-SQL-Θ, DN56E2 ΕΠΙΣΤΗΜΗ ΔΕΔΟΜΕΝΩΝ R-SQL-E</t>
  </si>
  <si>
    <t xml:space="preserve">DN5781 ΑΞΙΟΛΟΓΗΣΗ ΕΠΕΝΔΥΣΕΩΝ </t>
  </si>
  <si>
    <t>Δευτέρα 29 Αυγούστου 2022</t>
  </si>
  <si>
    <t>Τρίτη  30 Αυγούστου 2022</t>
  </si>
  <si>
    <t>Τετάρτη 31 Αυγούστου 2022</t>
  </si>
  <si>
    <t>Πέμπτη 1 Σεπτεμβρίου 2022</t>
  </si>
  <si>
    <t>Παρασκευή 2 Σεπτεμβρίου  2022</t>
  </si>
  <si>
    <t>Δευτέρα 5 Σεπτεμβρίου 2022</t>
  </si>
  <si>
    <t>Τρίτη 6 Σεπτεμβρίου 2022</t>
  </si>
  <si>
    <t>Τετάρτη 7 Σεπτεμβρίου 2022</t>
  </si>
  <si>
    <t>Πέμπτη 8 Σεπτεμβρίου 2022</t>
  </si>
  <si>
    <t>Παρασκευή 9 Σεπτεμβρίου 2022</t>
  </si>
  <si>
    <t>Δευτέρα 12 Σεπτεμβρίου 2022</t>
  </si>
  <si>
    <t>Τρίτη 13 Σεπτεμβρίου 2022</t>
  </si>
  <si>
    <t>Τετάρτη 14 Σεπτεμβρίου 2022</t>
  </si>
  <si>
    <t>Πέμπτη 15 Σεπτεμβρίου 2022</t>
  </si>
  <si>
    <t>Παρασκευή 16 Σεπτεμβρίου 2022</t>
  </si>
  <si>
    <t>Δευτέρα 19 Σεπτεμβρίου 2022</t>
  </si>
  <si>
    <t>Τρίτη  20 Σεπτεμβρίου 2022</t>
  </si>
  <si>
    <t>Τετάρτη 21 Σεπτεμβρίου 2022</t>
  </si>
  <si>
    <t>Πέμπτη 22 Σεπτεμβρίου 2022</t>
  </si>
  <si>
    <t>Παρασκευή 23 Σεπτεμβρίου  2022</t>
  </si>
  <si>
    <t>Μεταβατικό</t>
  </si>
  <si>
    <t>ΑΤΜΑΤΖΙΔΟΥ ΣΟΥΜΕΛΑ</t>
  </si>
  <si>
    <t>ΤΡΙΑΝΤΑΡΗ ΣΩΤΗΡΙΑ-ΒΑΒΟΥΡΑΣ ΗΛΙΑΣ</t>
  </si>
  <si>
    <r>
      <t>3</t>
    </r>
    <r>
      <rPr>
        <b/>
        <vertAlign val="superscript"/>
        <sz val="11"/>
        <rFont val="Times New Roman"/>
        <family val="1"/>
        <charset val="161"/>
      </rPr>
      <t xml:space="preserve">Ο </t>
    </r>
  </si>
  <si>
    <r>
      <t>7</t>
    </r>
    <r>
      <rPr>
        <b/>
        <vertAlign val="superscript"/>
        <sz val="11"/>
        <rFont val="Times New Roman"/>
        <family val="1"/>
        <charset val="161"/>
      </rPr>
      <t xml:space="preserve">Ο </t>
    </r>
  </si>
  <si>
    <r>
      <t>5</t>
    </r>
    <r>
      <rPr>
        <b/>
        <vertAlign val="superscript"/>
        <sz val="11"/>
        <rFont val="Times New Roman"/>
        <family val="1"/>
        <charset val="161"/>
      </rPr>
      <t xml:space="preserve">Ο </t>
    </r>
  </si>
  <si>
    <r>
      <t>6</t>
    </r>
    <r>
      <rPr>
        <b/>
        <vertAlign val="superscript"/>
        <sz val="11"/>
        <rFont val="Times New Roman"/>
        <family val="1"/>
        <charset val="161"/>
      </rPr>
      <t>Ο</t>
    </r>
  </si>
  <si>
    <r>
      <t>2</t>
    </r>
    <r>
      <rPr>
        <b/>
        <vertAlign val="superscript"/>
        <sz val="11"/>
        <rFont val="Times New Roman"/>
        <family val="1"/>
        <charset val="161"/>
      </rPr>
      <t>Ο</t>
    </r>
  </si>
  <si>
    <r>
      <t>2</t>
    </r>
    <r>
      <rPr>
        <b/>
        <vertAlign val="superscript"/>
        <sz val="11"/>
        <rFont val="Times New Roman"/>
        <family val="1"/>
        <charset val="161"/>
      </rPr>
      <t>Ο</t>
    </r>
    <r>
      <rPr>
        <b/>
        <sz val="11"/>
        <rFont val="Times New Roman"/>
        <family val="1"/>
        <charset val="161"/>
      </rPr>
      <t xml:space="preserve"> </t>
    </r>
  </si>
  <si>
    <r>
      <t>6</t>
    </r>
    <r>
      <rPr>
        <b/>
        <vertAlign val="superscript"/>
        <sz val="11"/>
        <rFont val="Times New Roman"/>
        <family val="1"/>
        <charset val="161"/>
      </rPr>
      <t xml:space="preserve">Ο </t>
    </r>
  </si>
  <si>
    <r>
      <t>6</t>
    </r>
    <r>
      <rPr>
        <b/>
        <vertAlign val="superscript"/>
        <sz val="11"/>
        <rFont val="Times New Roman"/>
        <family val="1"/>
        <charset val="161"/>
      </rPr>
      <t>Ο</t>
    </r>
    <r>
      <rPr>
        <b/>
        <sz val="11"/>
        <rFont val="Times New Roman"/>
        <family val="1"/>
        <charset val="161"/>
      </rPr>
      <t xml:space="preserve"> </t>
    </r>
  </si>
  <si>
    <r>
      <t>1</t>
    </r>
    <r>
      <rPr>
        <b/>
        <vertAlign val="superscript"/>
        <sz val="11"/>
        <rFont val="Times New Roman"/>
        <family val="1"/>
        <charset val="161"/>
      </rPr>
      <t>Ο</t>
    </r>
  </si>
  <si>
    <r>
      <t>2</t>
    </r>
    <r>
      <rPr>
        <b/>
        <vertAlign val="superscript"/>
        <sz val="11"/>
        <rFont val="Times New Roman"/>
        <family val="1"/>
        <charset val="161"/>
      </rPr>
      <t>ο</t>
    </r>
    <r>
      <rPr>
        <b/>
        <sz val="11"/>
        <rFont val="Times New Roman"/>
        <family val="1"/>
        <charset val="161"/>
      </rPr>
      <t xml:space="preserve"> </t>
    </r>
  </si>
  <si>
    <r>
      <rPr>
        <b/>
        <sz val="11"/>
        <rFont val="Times New Roman"/>
        <family val="1"/>
        <charset val="161"/>
      </rPr>
      <t>5</t>
    </r>
    <r>
      <rPr>
        <b/>
        <vertAlign val="superscript"/>
        <sz val="11"/>
        <rFont val="Times New Roman"/>
        <family val="1"/>
        <charset val="161"/>
      </rPr>
      <t>0</t>
    </r>
  </si>
  <si>
    <r>
      <t>3</t>
    </r>
    <r>
      <rPr>
        <b/>
        <vertAlign val="superscript"/>
        <sz val="11"/>
        <rFont val="Times New Roman"/>
        <family val="1"/>
        <charset val="161"/>
      </rPr>
      <t>Ο</t>
    </r>
  </si>
  <si>
    <r>
      <t>4</t>
    </r>
    <r>
      <rPr>
        <b/>
        <vertAlign val="superscript"/>
        <sz val="11"/>
        <rFont val="Times New Roman"/>
        <family val="1"/>
        <charset val="161"/>
      </rPr>
      <t>Ο</t>
    </r>
    <r>
      <rPr>
        <b/>
        <sz val="11"/>
        <rFont val="Times New Roman"/>
        <family val="1"/>
        <charset val="161"/>
      </rPr>
      <t xml:space="preserve"> </t>
    </r>
  </si>
  <si>
    <r>
      <t>5</t>
    </r>
    <r>
      <rPr>
        <b/>
        <vertAlign val="superscript"/>
        <sz val="11"/>
        <rFont val="Times New Roman"/>
        <family val="1"/>
        <charset val="161"/>
      </rPr>
      <t>Ο</t>
    </r>
  </si>
  <si>
    <r>
      <t>4</t>
    </r>
    <r>
      <rPr>
        <b/>
        <vertAlign val="superscript"/>
        <sz val="11"/>
        <rFont val="Times New Roman"/>
        <family val="1"/>
        <charset val="161"/>
      </rPr>
      <t>ο</t>
    </r>
    <r>
      <rPr>
        <b/>
        <sz val="11"/>
        <rFont val="Times New Roman"/>
        <family val="1"/>
        <charset val="161"/>
      </rPr>
      <t xml:space="preserve"> </t>
    </r>
  </si>
  <si>
    <r>
      <t>3</t>
    </r>
    <r>
      <rPr>
        <b/>
        <vertAlign val="superscript"/>
        <sz val="11"/>
        <rFont val="Times New Roman"/>
        <family val="1"/>
        <charset val="161"/>
      </rPr>
      <t>O</t>
    </r>
  </si>
  <si>
    <r>
      <t>5</t>
    </r>
    <r>
      <rPr>
        <b/>
        <vertAlign val="superscript"/>
        <sz val="11"/>
        <rFont val="Times New Roman"/>
        <family val="1"/>
        <charset val="161"/>
      </rPr>
      <t>Ο</t>
    </r>
    <r>
      <rPr>
        <b/>
        <sz val="11"/>
        <rFont val="Times New Roman"/>
        <family val="1"/>
        <charset val="161"/>
      </rPr>
      <t>, 6</t>
    </r>
    <r>
      <rPr>
        <b/>
        <vertAlign val="superscript"/>
        <sz val="11"/>
        <rFont val="Times New Roman"/>
        <family val="1"/>
        <charset val="161"/>
      </rPr>
      <t xml:space="preserve">Ο </t>
    </r>
  </si>
  <si>
    <r>
      <t>4</t>
    </r>
    <r>
      <rPr>
        <b/>
        <vertAlign val="superscript"/>
        <sz val="11"/>
        <rFont val="Times New Roman"/>
        <family val="1"/>
        <charset val="161"/>
      </rPr>
      <t xml:space="preserve">Ο </t>
    </r>
  </si>
  <si>
    <r>
      <t>6</t>
    </r>
    <r>
      <rPr>
        <b/>
        <vertAlign val="superscript"/>
        <sz val="11"/>
        <rFont val="Times New Roman"/>
        <family val="1"/>
        <charset val="161"/>
      </rPr>
      <t>ο</t>
    </r>
    <r>
      <rPr>
        <b/>
        <sz val="11"/>
        <rFont val="Times New Roman"/>
        <family val="1"/>
        <charset val="161"/>
      </rPr>
      <t xml:space="preserve"> </t>
    </r>
  </si>
  <si>
    <r>
      <t>2</t>
    </r>
    <r>
      <rPr>
        <b/>
        <vertAlign val="superscript"/>
        <sz val="11"/>
        <rFont val="Times New Roman"/>
        <family val="1"/>
        <charset val="161"/>
      </rPr>
      <t xml:space="preserve">ο </t>
    </r>
  </si>
  <si>
    <r>
      <t>2</t>
    </r>
    <r>
      <rPr>
        <b/>
        <vertAlign val="superscript"/>
        <sz val="11"/>
        <rFont val="Times New Roman"/>
        <family val="1"/>
        <charset val="161"/>
      </rPr>
      <t xml:space="preserve">Ο </t>
    </r>
  </si>
  <si>
    <r>
      <t>6</t>
    </r>
    <r>
      <rPr>
        <b/>
        <vertAlign val="superscript"/>
        <sz val="11"/>
        <rFont val="Times New Roman"/>
        <family val="1"/>
        <charset val="161"/>
      </rPr>
      <t xml:space="preserve">ο </t>
    </r>
  </si>
  <si>
    <r>
      <t>5</t>
    </r>
    <r>
      <rPr>
        <b/>
        <vertAlign val="superscript"/>
        <sz val="11"/>
        <rFont val="Times New Roman"/>
        <family val="1"/>
        <charset val="161"/>
      </rPr>
      <t>Ο</t>
    </r>
    <r>
      <rPr>
        <b/>
        <sz val="11"/>
        <rFont val="Times New Roman"/>
        <family val="1"/>
        <charset val="161"/>
      </rPr>
      <t xml:space="preserve"> </t>
    </r>
  </si>
  <si>
    <r>
      <t>3</t>
    </r>
    <r>
      <rPr>
        <b/>
        <vertAlign val="superscript"/>
        <sz val="11"/>
        <rFont val="Times New Roman"/>
        <family val="1"/>
        <charset val="161"/>
      </rPr>
      <t>Ο</t>
    </r>
    <r>
      <rPr>
        <b/>
        <sz val="11"/>
        <rFont val="Times New Roman"/>
        <family val="1"/>
        <charset val="161"/>
      </rPr>
      <t>, 1</t>
    </r>
    <r>
      <rPr>
        <b/>
        <vertAlign val="superscript"/>
        <sz val="11"/>
        <rFont val="Times New Roman"/>
        <family val="1"/>
        <charset val="161"/>
      </rPr>
      <t>Ο</t>
    </r>
  </si>
  <si>
    <r>
      <t>5</t>
    </r>
    <r>
      <rPr>
        <b/>
        <vertAlign val="superscript"/>
        <sz val="11"/>
        <rFont val="Times New Roman"/>
        <family val="1"/>
        <charset val="161"/>
      </rPr>
      <t>Ο</t>
    </r>
    <r>
      <rPr>
        <b/>
        <sz val="11"/>
        <rFont val="Times New Roman"/>
        <family val="1"/>
        <charset val="161"/>
      </rPr>
      <t>, 6</t>
    </r>
    <r>
      <rPr>
        <b/>
        <vertAlign val="superscript"/>
        <sz val="11"/>
        <rFont val="Times New Roman"/>
        <family val="1"/>
        <charset val="161"/>
      </rPr>
      <t>Ο</t>
    </r>
  </si>
  <si>
    <r>
      <t>3</t>
    </r>
    <r>
      <rPr>
        <b/>
        <vertAlign val="superscript"/>
        <sz val="11"/>
        <rFont val="Times New Roman"/>
        <family val="1"/>
        <charset val="161"/>
      </rPr>
      <t>ο</t>
    </r>
  </si>
  <si>
    <r>
      <t>1</t>
    </r>
    <r>
      <rPr>
        <b/>
        <vertAlign val="superscript"/>
        <sz val="11"/>
        <rFont val="Times New Roman"/>
        <family val="1"/>
        <charset val="161"/>
      </rPr>
      <t>Ο</t>
    </r>
    <r>
      <rPr>
        <b/>
        <sz val="11"/>
        <rFont val="Times New Roman"/>
        <family val="1"/>
        <charset val="161"/>
      </rPr>
      <t>,</t>
    </r>
    <r>
      <rPr>
        <b/>
        <vertAlign val="superscript"/>
        <sz val="11"/>
        <rFont val="Times New Roman"/>
        <family val="1"/>
        <charset val="161"/>
      </rPr>
      <t xml:space="preserve"> </t>
    </r>
    <r>
      <rPr>
        <b/>
        <sz val="11"/>
        <rFont val="Times New Roman"/>
        <family val="1"/>
        <charset val="161"/>
      </rPr>
      <t>2</t>
    </r>
    <r>
      <rPr>
        <b/>
        <vertAlign val="superscript"/>
        <sz val="11"/>
        <rFont val="Times New Roman"/>
        <family val="1"/>
        <charset val="161"/>
      </rPr>
      <t>Ο</t>
    </r>
  </si>
  <si>
    <r>
      <t>7</t>
    </r>
    <r>
      <rPr>
        <b/>
        <vertAlign val="superscript"/>
        <sz val="11"/>
        <rFont val="Times New Roman"/>
        <family val="1"/>
        <charset val="161"/>
      </rPr>
      <t>O</t>
    </r>
  </si>
  <si>
    <r>
      <t>1</t>
    </r>
    <r>
      <rPr>
        <b/>
        <vertAlign val="superscript"/>
        <sz val="11"/>
        <rFont val="Times New Roman"/>
        <family val="1"/>
        <charset val="161"/>
      </rPr>
      <t>Ο</t>
    </r>
    <r>
      <rPr>
        <b/>
        <sz val="11"/>
        <rFont val="Times New Roman"/>
        <family val="1"/>
        <charset val="161"/>
      </rPr>
      <t>,</t>
    </r>
    <r>
      <rPr>
        <b/>
        <vertAlign val="superscript"/>
        <sz val="11"/>
        <rFont val="Times New Roman"/>
        <family val="1"/>
        <charset val="161"/>
      </rPr>
      <t xml:space="preserve"> </t>
    </r>
    <r>
      <rPr>
        <b/>
        <sz val="11"/>
        <rFont val="Times New Roman"/>
        <family val="1"/>
        <charset val="161"/>
      </rPr>
      <t>7</t>
    </r>
    <r>
      <rPr>
        <b/>
        <vertAlign val="superscript"/>
        <sz val="11"/>
        <rFont val="Times New Roman"/>
        <family val="1"/>
        <charset val="161"/>
      </rPr>
      <t>Ο</t>
    </r>
  </si>
  <si>
    <r>
      <t>6</t>
    </r>
    <r>
      <rPr>
        <b/>
        <vertAlign val="superscript"/>
        <sz val="11"/>
        <rFont val="Times New Roman"/>
        <family val="1"/>
        <charset val="161"/>
      </rPr>
      <t>ο</t>
    </r>
    <r>
      <rPr>
        <b/>
        <sz val="11"/>
        <rFont val="Times New Roman"/>
        <family val="1"/>
        <charset val="161"/>
      </rPr>
      <t>, 4</t>
    </r>
    <r>
      <rPr>
        <b/>
        <vertAlign val="superscript"/>
        <sz val="11"/>
        <rFont val="Times New Roman"/>
        <family val="1"/>
        <charset val="161"/>
      </rPr>
      <t xml:space="preserve">O </t>
    </r>
  </si>
  <si>
    <t>DET609 ΠΡΟΓΡΑΜΜΑΤΙΣΜΟΣ ΙΙ</t>
  </si>
  <si>
    <t>DET601 ΔΗΜΟΣΙΕΣ ΣΧΕΣΕΙΣ - DN5611 ΔΗΜΟΣΙΕΣ ΣΧΕΣΕΙΣ</t>
  </si>
  <si>
    <t>DET607 ΔΙΟΙΚΗΣΗ ΑΣΤΙΚΟΥ ΚΑΙ ΦΥΣΙΚΟΥ ΠΕΡΙΒΑΛΛΟΝΤΟΣ</t>
  </si>
  <si>
    <t xml:space="preserve">DET207 ΑΝΑΤΥΞΙΑΚΗ-ΕΚΠΑΙΔΕΥΤΙΚΗ ΨΥΧΟΛΟΓΙΑ </t>
  </si>
  <si>
    <t>DET201 ΠΛΗΡΟΦΟΡΙΚΗ ΕΠΙΣΤΗΜΗ ΚΑΙ ΠΡΑΚΤΙΚΗ, DN5211 ΥΠΟΛΟΓΙΣΤΙΚΑ ΣΥΣΤΗΜΑΤΑ -Θ, DN5212 ΥΠΟΛΟΓΙΣΤΙΚΑ ΣΥΣΤΗΜΑΤΑ -Ε</t>
  </si>
  <si>
    <t>DET403 ΚΟΙΝΩΝΙΟΛΟΓΙΑ, DN5351 ΚΟΙΝΩΝΙΟΛΟΓΙΑ</t>
  </si>
  <si>
    <t>DET610 ΕΠΙΧΕΙΡΗΜΑΤΙΚΟΤΗΤΑ ΚΑΙ ΚΑΙΝΟΤΟΜΙΑ, DN56B1 ΕΠΙΧΕΙΡΗΜΑΤΙΚΟΤΗΤΑ ΚΑΙ ΚΑΙΝΟΤΟΜΙΑ</t>
  </si>
  <si>
    <t>DET402 ΗΓΕΣΙΑ ΚΑΙ ΘΕΩΡΙΕΣ ΗΓΕΣΙΑΣ ΣΤΟΥΣ ΟΡΓΑΝΙΣΜΟΥΣ ΚΑΙ ΣΤΙΣ ΕΠΙΧΕΙΡΗΣΕΙΣ - DN5431  ΗΓΕΣΙΑ ΚΑΙ ΑΝΑΠΤΥΞΗ ΠΡΟΣΩΠΙΚΩΝ ΔΕΞΙΟΤΗΤΩΝ</t>
  </si>
  <si>
    <t>DET604 ΔΙΑΠΡΑΓΜΑΤΕΥΣΕΙΣ, ΔΙΑΜΕΣΟΛΑΒΗΣΗ ΚΑΙ ΔΙΑΧΕΙΡΙΣΗ ΚΡΙΣΕΩΝ ΣΤΟΥΣ ΟΡΓΑΝΙΣΜΟΥΣ ΚΑΙ ΣΤΙΣ ΕΠΙΧΕΙΡΗΣΕΙΣ - DN5441 ΔΙΟΙΚΗΣΗ ΕΞΩΤΕΡΙΚΗΣ ΕΜΠΟΡΙΚΗΣ ΔΡΑΣΤΗΡΙΟΤΗΤΑΣ</t>
  </si>
  <si>
    <t>DN9051 ΑΝΑΛΥΣΗ ΚΑΙ ΣΧΕΔΙΑΣΜΟΣ ΠΛΗΡΟΦΟΡΙΑΚΩΝ ΣΥΣΤΗΜΑΤΩΝ</t>
  </si>
  <si>
    <t>DET605 ΠΑΙΔΑΓΩΓΙΚΗ ΚΑΙ ΣΥΜΒΟΥΛΕΥΤΙΚΗ ΕΠΑΓΓΕΛΜΑΤΟΣ</t>
  </si>
  <si>
    <t xml:space="preserve">DET407 ΕΚΠΑΙΔΕΥΤΙΚΗ ΤΕΧΝΟΛΟΓΙΑ, ΠΟΛΥΜΕΣΑ &amp; ΠΑΙΔΑΓΩΓΙΚΕΣ ΕΦΑΡΜΟΓΕΣ Η/Υ </t>
  </si>
  <si>
    <t>DET608 ENGLISH FOE ACADEMIC PURPOSES II</t>
  </si>
  <si>
    <t>DET405 ΠΟΣΟΤΙΚΕΣ ΜΕΘΟΔΟΙ ΣΤΗ ΔΙΟΙΚΗΣΗΕΠΙΧΕΙΡΗΣΕΩΝ Ι- Συνδιδασκαλία, DN5461 ΠΟΣΟΤΙΚΕΣ ΜΕΘΟΔΟΙ ΣΤΗΝ ΔΙΟΙΚΗΣΗ ΕΠΙΧΕΙΡΗΣΕΩΝ Ι</t>
  </si>
  <si>
    <r>
      <t>4</t>
    </r>
    <r>
      <rPr>
        <b/>
        <vertAlign val="superscript"/>
        <sz val="11"/>
        <rFont val="Times New Roman"/>
        <family val="1"/>
        <charset val="161"/>
      </rPr>
      <t>Ο</t>
    </r>
    <r>
      <rPr>
        <b/>
        <sz val="11"/>
        <rFont val="Times New Roman"/>
        <family val="1"/>
        <charset val="161"/>
      </rPr>
      <t>, 5</t>
    </r>
    <r>
      <rPr>
        <b/>
        <vertAlign val="superscript"/>
        <sz val="11"/>
        <rFont val="Times New Roman"/>
        <family val="1"/>
        <charset val="161"/>
      </rPr>
      <t xml:space="preserve">Ο </t>
    </r>
  </si>
  <si>
    <t>DET404 ENGLISH FOF MANAGEMENT AND TECHNOLOGY PURPOSES II, DN5571 ΑΓΓΛΙΚΗ ΟΡΟΛΟΓΙΑ ΙΙ -Θ, DN5572 ΑΓΓΛΙΚΗ ΟΡΟΛΟΓΙΑ ΙΙ -Ε</t>
  </si>
  <si>
    <t>DET208 ΟΙΚΟΝΟΜΙΚΑ ΜΑΘΗΜΑΤΙΚΑ - DN5241 ΟΙΚΟΝΟΜΙΚΑ ΜΑΘΗΜΑΤΙΚΑ</t>
  </si>
  <si>
    <t>DN9061 ΔΙΑΦΗΜΙΣΗ ΚΑΙ ΣΥΓΧΡΟΝΗ ΤΕΧΝΟΛΟΓΙΑ</t>
  </si>
  <si>
    <t>ΤΣΑΡΟΥΧΑ</t>
  </si>
  <si>
    <t>DET401 ΠΡΟΓΡΑΜΜΑΤΙΣΜΟΣ Η/Υ Ι, DN5321 ΠΡΟΓΡΑΜΜΑΤΙΣΜΟΣ Η/Υ, -Θ, DN5322 ΠΡΟΓΡΑΜΜΑΤΙΣΜΟΣ Η/Υ -Ε</t>
  </si>
  <si>
    <t>DET603 ΗΛΕΚΤΡΟΝΙΚΟ  ΕΜΠΟΡΙΟ, DN56C1 ΕΝΟΠΟΙΗΜΕΝΟ ΨΗΦΙΑΚΟ ΕΜΠΟΡΙΟ</t>
  </si>
  <si>
    <t>DN56D1 ΑΛΥΣΙΔΑ ΕΠΙΒΕΒΑΙΩΜΕΝΩΝ ΟΜΑΔΩΝ ΣΥΝΑΛΛΑΓΩΝ</t>
  </si>
  <si>
    <t>DN56F1 ΑΣΦΑΛΙΣΤΙΚΑ ΜΑΘΗΜΑΤΙΚΑ -Θ, DN56F2 ΑΣΦΑΛΙΣΤΙΚΑ ΜΑΘΗΜΑΤΙΚΑ -Ε</t>
  </si>
  <si>
    <t>DET209 ΣΤΑΤΙΣΤΙΚΗ ΣΤΗ ΔΙΟΙΚΗΤΙΚΗ ΕΠΙΣΤΗΜΗ ΙΙ, DN5231 ΣΤΑΤΙΣΤΙΚΗ ΙΙ</t>
  </si>
  <si>
    <t>ΕΓΓ.ΦΟΙΤΗΤΩΝ Χ 100% ΣΥΜ/ΧΗΣ</t>
  </si>
  <si>
    <t>DET204 ΑΡΧΕΣ ΜΑΡΚΕΤΙΓΚ, DN5261 ΑΡΧΕΣ ΜΑΡΚΕΤΙΓΚ</t>
  </si>
  <si>
    <r>
      <t>6</t>
    </r>
    <r>
      <rPr>
        <b/>
        <vertAlign val="superscript"/>
        <sz val="11"/>
        <rFont val="Times New Roman"/>
        <family val="1"/>
        <charset val="161"/>
      </rPr>
      <t>Ο</t>
    </r>
    <r>
      <rPr>
        <b/>
        <sz val="11"/>
        <rFont val="Times New Roman"/>
        <family val="1"/>
        <charset val="161"/>
      </rPr>
      <t>,</t>
    </r>
    <r>
      <rPr>
        <b/>
        <vertAlign val="superscript"/>
        <sz val="11"/>
        <rFont val="Times New Roman"/>
        <family val="1"/>
        <charset val="161"/>
      </rPr>
      <t xml:space="preserve"> </t>
    </r>
    <r>
      <rPr>
        <b/>
        <sz val="11"/>
        <rFont val="Times New Roman"/>
        <family val="1"/>
        <charset val="161"/>
      </rPr>
      <t>5</t>
    </r>
    <r>
      <rPr>
        <b/>
        <vertAlign val="superscript"/>
        <sz val="11"/>
        <rFont val="Times New Roman"/>
        <family val="1"/>
        <charset val="161"/>
      </rPr>
      <t xml:space="preserve">Ο </t>
    </r>
  </si>
  <si>
    <t>Μ.Α., 1307</t>
  </si>
  <si>
    <t>Ζησόπουλος</t>
  </si>
  <si>
    <t>1204, 1202, 1201, 1301, 1302, 1303</t>
  </si>
  <si>
    <t>1307, 1308</t>
  </si>
  <si>
    <t>Μικρ. Αμφ.</t>
  </si>
  <si>
    <t>1201, 1204</t>
  </si>
  <si>
    <t>1307, 1308, 1201, 1202, 1204, 1301</t>
  </si>
  <si>
    <t>1307, 1308, 1301</t>
  </si>
  <si>
    <t>1201, 1202, 1204</t>
  </si>
  <si>
    <t>1307, 1308, 1201, 1202, 1204</t>
  </si>
  <si>
    <t>1201, 1202, 1204, 1301</t>
  </si>
  <si>
    <t>Τσιώρα</t>
  </si>
  <si>
    <t>Μ.Α., 1301</t>
  </si>
  <si>
    <t>Μ.Α., 1204, 1201</t>
  </si>
  <si>
    <t>Μ.Α., 1201, 1204</t>
  </si>
  <si>
    <t>Μ.Α.</t>
  </si>
  <si>
    <t>1307, 1307, 1201, 1204</t>
  </si>
  <si>
    <t>Μ.Α., 1204</t>
  </si>
  <si>
    <r>
      <t>5</t>
    </r>
    <r>
      <rPr>
        <b/>
        <vertAlign val="superscript"/>
        <sz val="11"/>
        <rFont val="Times New Roman"/>
        <family val="1"/>
        <charset val="161"/>
      </rPr>
      <t>Ο</t>
    </r>
    <r>
      <rPr>
        <b/>
        <sz val="11"/>
        <rFont val="Times New Roman"/>
        <family val="1"/>
        <charset val="161"/>
      </rPr>
      <t xml:space="preserve">, </t>
    </r>
    <r>
      <rPr>
        <b/>
        <sz val="11"/>
        <rFont val="Times New Roman"/>
        <family val="1"/>
        <charset val="161"/>
      </rPr>
      <t>ΜΕΤΑΒΑΤΙΚΟ</t>
    </r>
  </si>
  <si>
    <r>
      <t>5</t>
    </r>
    <r>
      <rPr>
        <b/>
        <vertAlign val="superscript"/>
        <sz val="11"/>
        <rFont val="Times New Roman"/>
        <family val="1"/>
        <charset val="161"/>
      </rPr>
      <t>ο</t>
    </r>
    <r>
      <rPr>
        <b/>
        <sz val="11"/>
        <rFont val="Times New Roman"/>
        <family val="1"/>
        <charset val="161"/>
      </rPr>
      <t>, ΜΕΤΑΒΑΤΙΚΟ</t>
    </r>
  </si>
  <si>
    <r>
      <t>5</t>
    </r>
    <r>
      <rPr>
        <b/>
        <vertAlign val="superscript"/>
        <sz val="11"/>
        <rFont val="Times New Roman"/>
        <family val="1"/>
        <charset val="161"/>
      </rPr>
      <t>O</t>
    </r>
    <r>
      <rPr>
        <b/>
        <sz val="11"/>
        <rFont val="Times New Roman"/>
        <family val="1"/>
        <charset val="161"/>
      </rPr>
      <t xml:space="preserve"> , ΜΕΤΑΒΑΤΙΚΟ</t>
    </r>
  </si>
  <si>
    <t>1307, 1308, 1201, 1204</t>
  </si>
  <si>
    <r>
      <t>4</t>
    </r>
    <r>
      <rPr>
        <b/>
        <vertAlign val="superscript"/>
        <sz val="11"/>
        <rFont val="Times New Roman"/>
        <family val="1"/>
        <charset val="161"/>
      </rPr>
      <t>Ο</t>
    </r>
    <r>
      <rPr>
        <b/>
        <sz val="11"/>
        <rFont val="Times New Roman"/>
        <family val="1"/>
        <charset val="161"/>
      </rPr>
      <t>,3</t>
    </r>
    <r>
      <rPr>
        <b/>
        <vertAlign val="superscript"/>
        <sz val="11"/>
        <rFont val="Times New Roman"/>
        <family val="1"/>
        <charset val="161"/>
      </rPr>
      <t xml:space="preserve">Ο </t>
    </r>
  </si>
  <si>
    <t>1307, 1201, 1202, 1204</t>
  </si>
  <si>
    <t>1201, 1202, 1204, 1308</t>
  </si>
  <si>
    <t>1301, 1307, 1201, 1202, 1204</t>
  </si>
  <si>
    <t>Κωτσαλίδου</t>
  </si>
  <si>
    <t>1204, 1201</t>
  </si>
  <si>
    <t>Βαβούρας</t>
  </si>
  <si>
    <t xml:space="preserve">Σαπρίκης </t>
  </si>
  <si>
    <t>Σαπρίκης, Γκατζιούφα, Αποστολίδου, Βέζου Ε.</t>
  </si>
  <si>
    <t>Σερδάρης, Κωτσαλίδου</t>
  </si>
  <si>
    <t>Κωτσαλίδου, Αποστολίδου</t>
  </si>
  <si>
    <t>Κολιόπουλος, Αποστολίδου, Βέζου Ε.</t>
  </si>
  <si>
    <t>Κοντέος, Κολιόπουλος, Αποστολίδου, Βέζου Ε.</t>
  </si>
  <si>
    <t>Κοντέος, Κολιόπουλος, Αποστολίδου, Βέζου Ε., Βέζου Μ.</t>
  </si>
  <si>
    <t>Τσιώρα, Βέζου Μ., Κωτσαλίδου</t>
  </si>
  <si>
    <t>Χασάνης, Βέζου Ε., Αποστολίδου</t>
  </si>
  <si>
    <t>Ατματζίδου, Πανυτσίδης, Αποστολίδου, Βέζου Ε.</t>
  </si>
  <si>
    <t>Πανυτσίδης, Ατματζίδου, Αποστολίδου, Βέζου Ε.</t>
  </si>
  <si>
    <t>Σερδάρης, Αμανουτζοπούλου, Παπαϊωάννου</t>
  </si>
  <si>
    <t>Σπινθηρόπουλος, Αμανουτζοπούλου, Παπαϊωάννου</t>
  </si>
  <si>
    <t xml:space="preserve">1201, 1202, 1204 </t>
  </si>
  <si>
    <t>Σαπρίκης</t>
  </si>
  <si>
    <t>Σερδάρης, Σδρόλια, Καραφυλλίδης</t>
  </si>
  <si>
    <t>Χασάνης, Αποστολίδου</t>
  </si>
  <si>
    <t>Σπινθηρόπουλος,  Καραβίδα, Αποστολίδου, Βέζου Ε.</t>
  </si>
  <si>
    <t>Σπινθηρόπουλος, Καραβίδα, Αποστολίδου, Βέζου Ε.</t>
  </si>
  <si>
    <t>Τσακιρίδου, Βαβούρας, Αποστολίδου, Βέζου Ε.</t>
  </si>
  <si>
    <r>
      <t>6</t>
    </r>
    <r>
      <rPr>
        <b/>
        <vertAlign val="superscript"/>
        <sz val="11"/>
        <rFont val="Times New Roman"/>
        <family val="1"/>
        <charset val="161"/>
      </rPr>
      <t>ο</t>
    </r>
  </si>
  <si>
    <t>ΜΑΘΗΜΑΤΑ  ΓΙΑ ΤΑ ΟΠΟΙΑ ΠΑΡΑΔΙΔΟΝΤΑΙ ΑΠΑΛΛΑΚΤΙΚΕΣ ΕΡΓΑΣΙΕΣ ΜΕ ΗΜΕΡΟΜΗΝΙΕΣ ΠΑΡΑΔΟΣΗΣ ΠΟΥ ΕΧΟΥΝ ΟΡΙΣΤΕΙ ΑΠΌ ΤΟΝ ΚΆΘΕ ΚΑΘΗΓΗΤΗ ΤΟΥ ΜΑΘΗΜΑΤΟΣ ΚΑΙ ΔΕΝ ΕΞΕΤΑΖΟΝΤΑΙ ΜΕ ΆΛΛΗ ΜΟΡΦΗ ΕΞΕΤΑΣΗΣ. ΠΑΡΑΚΑΛΟΥΝΤΑΙ ΟΙ ΦΟΙΤΗΤΕΣ ΝΑ ΕΝΗΜΕΡΩΝΟΝΤΑΙ ΑΠΟ ΤΟ E-CLASS.</t>
  </si>
  <si>
    <t>DN5681 ΣΥΓΧΡΟΝΕΣ ΜΟΡΦΕΣ ΧΡΗΜΑΤΟΔΟΤΗΣΗΣ</t>
  </si>
  <si>
    <t>DET602 ΧΡΗΜΑΤΟΟΙΚΟΝΟΜΙΚΗ ΔΙΟΙΚΗΣΗ ΚΑΙ ΧΡΗΜΑΤΟΔΟΤΗΣΗ ΕΠΙΧΕΙΡΗΣΕΩΝ</t>
  </si>
  <si>
    <r>
      <t>6</t>
    </r>
    <r>
      <rPr>
        <b/>
        <vertAlign val="superscript"/>
        <sz val="11"/>
        <rFont val="Times New Roman"/>
        <family val="1"/>
        <charset val="161"/>
      </rPr>
      <t>Ο ,</t>
    </r>
    <r>
      <rPr>
        <b/>
        <sz val="11"/>
        <rFont val="Times New Roman"/>
        <family val="1"/>
        <charset val="161"/>
      </rPr>
      <t>+ΜΕΤΑΒΑΤΙΚΟ</t>
    </r>
  </si>
  <si>
    <t>Ζησόπουλος, Σδρόλια, Καραφυλλίδης, Γεωργανάκης, Αποστολίδου, Βέζου Ε.</t>
  </si>
  <si>
    <t>ΠΡΟΓΡΑΜΜΑ   ΕΞΕΤΑΣΕΩΝ   ΣΕΠΤΕΜΒΡΙΟΥ  2022</t>
  </si>
  <si>
    <t>Ζησόπουλος, Σπινθηρόπουλος</t>
  </si>
  <si>
    <t>Τσιώρα, Βέζου Μ., Αποστολίδου, Κωτσαλίδου</t>
  </si>
  <si>
    <t>Ζησόπουλος, Γεωργανάκης</t>
  </si>
  <si>
    <t>Ζησόπουλος, Βέζου Ε., Γεωργανάκης</t>
  </si>
  <si>
    <t>Πανυτσίδης, Ατματζίδου</t>
  </si>
  <si>
    <t>Βέζου Μ., Κωτσαλίδου, Αποστολίδου, Βέζου Ε.</t>
  </si>
  <si>
    <t>Βέζου Μ., Κωτσαλίδου, Βέζου Ε.,  Αποστολίδου</t>
  </si>
  <si>
    <t>Βέζου Μ., Αποστολίδου, Βέζου Ε., Κωτσαλίδου</t>
  </si>
  <si>
    <t>Σπινθηρόπουλος, Ζησόπουλος, Αμανουτζοπούλου, Παπαϊωάννου</t>
  </si>
  <si>
    <t>ΜΑ</t>
  </si>
  <si>
    <t>Τσακιρίδου, Βαβούρας</t>
  </si>
  <si>
    <t>Τσιώρα, Αποστολίδου</t>
  </si>
  <si>
    <t>Βαβούρας, Αποστολίδου, Βέζου Ε.</t>
  </si>
  <si>
    <t>Βαβούρας,  Βέζου Ε., Αποστολίδου</t>
  </si>
  <si>
    <t>Αντωνιάδης, Τσαρούχα, Βέζου Μ.</t>
  </si>
  <si>
    <r>
      <t>Αντωνιάδης,</t>
    </r>
    <r>
      <rPr>
        <b/>
        <sz val="12"/>
        <rFont val="Times New Roman"/>
        <family val="1"/>
        <charset val="161"/>
      </rPr>
      <t xml:space="preserve"> Τσαρούχα, Βέζου Μ.</t>
    </r>
  </si>
  <si>
    <t>Χασάνης, Βέζου Ε.</t>
  </si>
  <si>
    <t xml:space="preserve">DN5331 ΜΑΚΡΟΟΙΚΟΝΟΜΙΑ </t>
  </si>
  <si>
    <t xml:space="preserve"> DN5131 ΛΟΓΙΣΤΙΚΗ Ι</t>
  </si>
  <si>
    <t xml:space="preserve">DN5251, ΛΟΓΙΣΤΙΚΗ ΙΙ </t>
  </si>
  <si>
    <t xml:space="preserve"> DN5641 ΔΙΟΙΚΗΤΙΚΗ ΛΟΓΙΣΤΙΚΗ</t>
  </si>
  <si>
    <t>DN5221 ΜΙΚΡΟΟΙΚΟΝΟΜΙΚΗ</t>
  </si>
  <si>
    <t>DN5341 ΑΝΑΛΥΣΗ ΧΡΗΜΑΤΟΟΙΚΟΝΟΜΙΚΩΝ ΚΑΤΑΣΤΑΣΕΩΝ</t>
  </si>
  <si>
    <t>3o</t>
  </si>
  <si>
    <t>2o</t>
  </si>
  <si>
    <t>6o</t>
  </si>
  <si>
    <t>1o</t>
  </si>
  <si>
    <t>DET303 ΜΑΚΡΟΟΙΚΟΝΟΜΙΚΗ ΑΝΑΛΥΣΗ</t>
  </si>
  <si>
    <t>DET103 ΧΡΗΜΑΤΟΟΙΚΟΝΟΜΙΚΗ ΛΟΓΙΣΤΙΚΗ Ι</t>
  </si>
  <si>
    <t>DET203 ΧΡΗΜΑΤΟΟΙΚΟΝΟΜΙΚΗ ΛΟΓΙΣΤΙΚΗ ΙΙ</t>
  </si>
  <si>
    <t>DET304 ΔΙΟΙΚΗΤΙΚΗ ΛΟΓΙΣΤΙΚΗ-ΔΙΕΘΝΗ ΛΟΓΙΣΤΚΑ ΠΡΟΤΥΠΑ</t>
  </si>
  <si>
    <t>DET202 ΜΙΚΡΟΟΙΚΟΝΟΜΙΚΗ ΑΝΑΛΥΣΗ</t>
  </si>
  <si>
    <t xml:space="preserve">DET510 ΑΝΑΛΥΣΗ ΧΡΗΜΑΤΟΟΙΚΟΝΟΜΙΚΩΝ ΚΑΤΑΣΤΑΣΕΩΝ </t>
  </si>
  <si>
    <t>Σερδάρης, Πάλλα, Μποχώτη, Ζησόπουλος</t>
  </si>
  <si>
    <t>Ζησόπουλος, Πάλλα, Μποχώτη, Βέζου Ε., Σπινθηρόπουλος, Σερδάρης</t>
  </si>
  <si>
    <t>DET406 ΠΛΗΡΟΦΟΡΙΑΚΑ ΣΥΣΤΗΜΑΤΑ ΔΙΟΙΚΗΣΗΣ, DN5721 ΠΛΗΡΟΦΟΡΙΑΚΑ ΣΥΣΤΗΜΑΤΑ ΣΤΗΝ ΟΙΚΟΝΟΜΙΑ, ΕΦΑΡΜΟΓΗ , ΑΝΑΛΥΣΗ ΚΑΙ ΣΧΕΔΙΑΣΜΟΣ</t>
  </si>
  <si>
    <r>
      <t>7</t>
    </r>
    <r>
      <rPr>
        <b/>
        <vertAlign val="superscript"/>
        <sz val="11"/>
        <rFont val="Times New Roman"/>
        <family val="1"/>
        <charset val="161"/>
      </rPr>
      <t>ο</t>
    </r>
    <r>
      <rPr>
        <b/>
        <sz val="11"/>
        <rFont val="Times New Roman"/>
        <family val="1"/>
        <charset val="161"/>
      </rPr>
      <t xml:space="preserve">, 4o </t>
    </r>
  </si>
  <si>
    <t>Μ.Α., 1301, 1204, 1202</t>
  </si>
  <si>
    <t>1307, 1204, 1308, 1201, 1202</t>
  </si>
  <si>
    <t>Βαβούρας, Αποστολίδου, Βέζου Μ., Βέζου Ε., Τριαντάρη</t>
  </si>
  <si>
    <t>Αντωνιάδης, Υπ. Διδ. 1, Υπ. Διδ. 2</t>
  </si>
  <si>
    <t>Αντωνιάδης,  Υπ. Διδ. 1, Υπ. Διδ. 2</t>
  </si>
  <si>
    <t>Αντωνιάδης,  Υπ. Διδ. 1</t>
  </si>
  <si>
    <t>DET606 ΑΡΧΙΚΟΠΟΙΗΣΗ ΚΑΙ ΑΝΑΣΥΝΘΕΣΗ ΥΠΟΛΟΓΙΣΤΗ, DN9041 ΑΡΧΙΚΟΠΟΙΗΣΗ ΚΑΙ ΑΝΑΣΥΝΘΕΣΗ ΥΠΟΛΟΓΙΣΤΗ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</si>
</sst>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name val="Verdana"/>
      <family val="2"/>
      <charset val="1"/>
    </font>
    <font>
      <sz val="11"/>
      <color theme="1"/>
      <name val="Calibri"/>
      <family val="2"/>
      <charset val="161"/>
      <scheme val="minor"/>
    </font>
    <font>
      <b/>
      <sz val="12"/>
      <name val="Times New Roman"/>
      <family val="1"/>
      <charset val="1"/>
    </font>
    <font>
      <b/>
      <sz val="11"/>
      <name val="Times New Roman"/>
      <family val="1"/>
      <charset val="1"/>
    </font>
    <font>
      <sz val="12"/>
      <name val="Verdana"/>
      <family val="2"/>
      <charset val="1"/>
    </font>
    <font>
      <sz val="8"/>
      <name val="Verdana"/>
      <family val="2"/>
      <charset val="1"/>
    </font>
    <font>
      <b/>
      <sz val="12"/>
      <name val="Times New Roman"/>
      <family val="1"/>
      <charset val="161"/>
    </font>
    <font>
      <b/>
      <sz val="10"/>
      <name val="Times New Roman"/>
      <family val="1"/>
      <charset val="1"/>
    </font>
    <font>
      <b/>
      <i/>
      <sz val="12"/>
      <name val="Times New Roman"/>
      <family val="1"/>
      <charset val="161"/>
    </font>
    <font>
      <sz val="12"/>
      <name val="Verdana"/>
      <family val="2"/>
      <charset val="1"/>
    </font>
    <font>
      <b/>
      <sz val="12"/>
      <color rgb="FFFF0000"/>
      <name val="Times New Roman"/>
      <family val="1"/>
      <charset val="1"/>
    </font>
    <font>
      <b/>
      <sz val="12"/>
      <color rgb="FFFF0000"/>
      <name val="Times New Roman"/>
      <family val="1"/>
      <charset val="161"/>
    </font>
    <font>
      <b/>
      <vertAlign val="superscript"/>
      <sz val="12"/>
      <color rgb="FFFF0000"/>
      <name val="Times New Roman"/>
      <family val="1"/>
      <charset val="161"/>
    </font>
    <font>
      <sz val="14"/>
      <name val="Times New Roman"/>
      <family val="1"/>
      <charset val="161"/>
    </font>
    <font>
      <sz val="12"/>
      <name val="Times New Roman"/>
      <family val="1"/>
      <charset val="161"/>
    </font>
    <font>
      <sz val="12"/>
      <color rgb="FFFF0000"/>
      <name val="Times New Roman"/>
      <family val="1"/>
      <charset val="161"/>
    </font>
    <font>
      <b/>
      <sz val="12"/>
      <name val="Verdana"/>
      <family val="2"/>
      <charset val="1"/>
    </font>
    <font>
      <b/>
      <sz val="14"/>
      <name val="Times New Roman"/>
      <family val="1"/>
      <charset val="161"/>
    </font>
    <font>
      <b/>
      <sz val="11"/>
      <name val="Times New Roman"/>
      <family val="1"/>
      <charset val="161"/>
    </font>
    <font>
      <b/>
      <vertAlign val="superscript"/>
      <sz val="11"/>
      <name val="Times New Roman"/>
      <family val="1"/>
      <charset val="161"/>
    </font>
    <font>
      <sz val="11"/>
      <name val="Times New Roman"/>
      <family val="1"/>
      <charset val="161"/>
    </font>
    <font>
      <sz val="11"/>
      <name val="Verdana"/>
      <family val="2"/>
      <charset val="1"/>
    </font>
    <font>
      <b/>
      <strike/>
      <sz val="12"/>
      <name val="Times New Roman"/>
      <family val="1"/>
      <charset val="161"/>
    </font>
    <font>
      <b/>
      <strike/>
      <sz val="11"/>
      <name val="Times New Roman"/>
      <family val="1"/>
      <charset val="161"/>
    </font>
    <font>
      <b/>
      <sz val="11"/>
      <color rgb="FFFF0000"/>
      <name val="Times New Roman"/>
      <family val="1"/>
      <charset val="161"/>
    </font>
    <font>
      <b/>
      <sz val="12"/>
      <name val="Times New Roman"/>
      <family val="1"/>
    </font>
  </fonts>
  <fills count="3">
    <fill>
      <patternFill patternType="none"/>
    </fill>
    <fill>
      <patternFill patternType="gray125"/>
    </fill>
    <fill>
      <patternFill patternType="solid">
        <fgColor indexed="9"/>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2">
    <xf numFmtId="0" fontId="0" fillId="0" borderId="0">
      <alignment vertical="top" wrapText="1"/>
    </xf>
    <xf numFmtId="0" fontId="1" fillId="0" borderId="0"/>
  </cellStyleXfs>
  <cellXfs count="81">
    <xf numFmtId="0" fontId="0" fillId="0" borderId="0" xfId="0">
      <alignment vertical="top" wrapText="1"/>
    </xf>
    <xf numFmtId="0" fontId="2"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0" xfId="0" applyFont="1">
      <alignment vertical="top" wrapText="1"/>
    </xf>
    <xf numFmtId="0" fontId="9" fillId="0" borderId="0" xfId="0" applyFont="1">
      <alignment vertical="top"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1" fontId="6" fillId="0" borderId="1" xfId="0" applyNumberFormat="1" applyFont="1" applyBorder="1" applyAlignment="1">
      <alignment horizontal="left" vertical="center" wrapText="1"/>
    </xf>
    <xf numFmtId="0" fontId="9" fillId="0" borderId="0" xfId="0" applyFont="1" applyAlignment="1">
      <alignment vertical="center" wrapText="1"/>
    </xf>
    <xf numFmtId="0" fontId="0" fillId="0" borderId="0" xfId="0" applyAlignment="1">
      <alignment vertical="center" wrapText="1"/>
    </xf>
    <xf numFmtId="0" fontId="6" fillId="0" borderId="1" xfId="0" applyFont="1" applyBorder="1" applyAlignment="1">
      <alignment horizontal="left" vertical="center"/>
    </xf>
    <xf numFmtId="1" fontId="1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13" fillId="0" borderId="0" xfId="1" applyFont="1" applyAlignment="1">
      <alignment horizontal="left" vertical="center" wrapText="1"/>
    </xf>
    <xf numFmtId="1" fontId="14"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49" fontId="14" fillId="0" borderId="0" xfId="0" applyNumberFormat="1" applyFont="1" applyAlignment="1">
      <alignment horizontal="left" vertical="center" wrapText="1"/>
    </xf>
    <xf numFmtId="0" fontId="14" fillId="0" borderId="0" xfId="0" applyFont="1" applyAlignment="1">
      <alignment horizontal="left" vertical="center" wrapText="1"/>
    </xf>
    <xf numFmtId="1" fontId="6" fillId="0" borderId="0" xfId="0" applyNumberFormat="1" applyFont="1" applyAlignment="1">
      <alignment horizontal="center" vertical="center" wrapText="1"/>
    </xf>
    <xf numFmtId="0" fontId="6" fillId="0" borderId="0" xfId="0" applyFont="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vertical="center"/>
    </xf>
    <xf numFmtId="0" fontId="16" fillId="0" borderId="0" xfId="0" applyFont="1">
      <alignment vertical="top" wrapText="1"/>
    </xf>
    <xf numFmtId="0" fontId="17" fillId="0" borderId="0" xfId="1" applyFont="1" applyAlignment="1">
      <alignment horizontal="left" vertical="center" wrapText="1"/>
    </xf>
    <xf numFmtId="1" fontId="3" fillId="2" borderId="1" xfId="0" applyNumberFormat="1" applyFont="1" applyFill="1" applyBorder="1" applyAlignment="1">
      <alignment horizontal="center" vertical="center" wrapText="1"/>
    </xf>
    <xf numFmtId="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 fontId="19" fillId="0" borderId="1" xfId="0" applyNumberFormat="1" applyFont="1" applyBorder="1" applyAlignment="1">
      <alignment horizontal="center" vertical="center" wrapText="1"/>
    </xf>
    <xf numFmtId="1" fontId="21" fillId="0" borderId="0" xfId="0" applyNumberFormat="1" applyFont="1">
      <alignment vertical="top" wrapText="1"/>
    </xf>
    <xf numFmtId="0" fontId="22" fillId="0" borderId="1" xfId="0" applyFont="1" applyBorder="1" applyAlignment="1">
      <alignment vertical="center" wrapText="1"/>
    </xf>
    <xf numFmtId="1" fontId="23"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1" fontId="20" fillId="0" borderId="0" xfId="0" applyNumberFormat="1" applyFont="1" applyAlignment="1">
      <alignment horizontal="center" vertical="center" wrapText="1"/>
    </xf>
    <xf numFmtId="1" fontId="14" fillId="0" borderId="0" xfId="0" applyNumberFormat="1" applyFont="1" applyAlignment="1">
      <alignment horizontal="center" vertical="center"/>
    </xf>
    <xf numFmtId="0" fontId="14" fillId="0" borderId="0" xfId="0" applyFont="1" applyAlignment="1">
      <alignment vertical="center"/>
    </xf>
    <xf numFmtId="49" fontId="6" fillId="0" borderId="0" xfId="0" applyNumberFormat="1" applyFont="1" applyAlignment="1">
      <alignment horizontal="center" vertical="center"/>
    </xf>
    <xf numFmtId="1" fontId="14" fillId="0" borderId="0" xfId="0" applyNumberFormat="1" applyFont="1" applyAlignment="1">
      <alignment horizontal="left" vertical="center" wrapText="1"/>
    </xf>
    <xf numFmtId="0" fontId="22"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1" xfId="1"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1" fontId="2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 fontId="15" fillId="0" borderId="1" xfId="0" applyNumberFormat="1" applyFont="1" applyBorder="1" applyAlignment="1">
      <alignment horizontal="center" vertical="center" wrapText="1"/>
    </xf>
    <xf numFmtId="1" fontId="18" fillId="0" borderId="0" xfId="0" applyNumberFormat="1" applyFont="1" applyAlignment="1">
      <alignment horizontal="center" vertical="center" wrapText="1"/>
    </xf>
    <xf numFmtId="0" fontId="25" fillId="0" borderId="1" xfId="0" applyFont="1" applyBorder="1" applyAlignment="1">
      <alignment horizontal="left" vertical="center" wrapText="1"/>
    </xf>
    <xf numFmtId="0" fontId="10" fillId="0" borderId="0" xfId="0" applyFont="1" applyAlignment="1">
      <alignment vertical="center" wrapText="1"/>
    </xf>
    <xf numFmtId="0" fontId="6" fillId="0" borderId="1" xfId="0" applyFont="1" applyBorder="1" applyAlignment="1">
      <alignment horizontal="left" vertical="center" wrapText="1"/>
    </xf>
    <xf numFmtId="1" fontId="20"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lignment vertical="top"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cellXfs>
  <cellStyles count="2">
    <cellStyle name="Κανονικό" xfId="0" builtinId="0"/>
    <cellStyle name="Κανονικό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24"/>
  <sheetViews>
    <sheetView tabSelected="1" topLeftCell="A13" zoomScale="70" zoomScaleNormal="70" workbookViewId="0">
      <selection activeCell="C21" sqref="C21"/>
    </sheetView>
  </sheetViews>
  <sheetFormatPr defaultRowHeight="15" x14ac:dyDescent="0.2"/>
  <cols>
    <col min="1" max="1" width="10.59765625" customWidth="1"/>
    <col min="2" max="2" width="5" customWidth="1"/>
    <col min="3" max="3" width="35.19921875" customWidth="1"/>
    <col min="4" max="4" width="5.19921875" style="42" customWidth="1"/>
    <col min="5" max="5" width="17.3984375" customWidth="1"/>
    <col min="6" max="6" width="5.3984375" customWidth="1"/>
    <col min="7" max="7" width="6.3984375" customWidth="1"/>
    <col min="8" max="8" width="14.59765625" style="13" customWidth="1"/>
    <col min="9" max="9" width="41.69921875" customWidth="1"/>
  </cols>
  <sheetData>
    <row r="1" spans="1:22" ht="15.75" x14ac:dyDescent="0.2">
      <c r="A1" s="68" t="s">
        <v>206</v>
      </c>
      <c r="B1" s="68"/>
      <c r="C1" s="68"/>
      <c r="D1" s="68"/>
      <c r="E1" s="68"/>
      <c r="F1" s="68"/>
      <c r="G1" s="68"/>
      <c r="H1" s="68"/>
      <c r="I1" s="68"/>
    </row>
    <row r="2" spans="1:22" ht="15.75" x14ac:dyDescent="0.2">
      <c r="A2" s="69" t="s">
        <v>0</v>
      </c>
      <c r="B2" s="69"/>
      <c r="C2" s="69"/>
      <c r="D2" s="69"/>
      <c r="E2" s="69"/>
      <c r="F2" s="69"/>
      <c r="G2" s="69"/>
      <c r="H2" s="69"/>
      <c r="I2" s="69"/>
    </row>
    <row r="3" spans="1:22" ht="27.75" customHeight="1" x14ac:dyDescent="0.2">
      <c r="A3" s="70" t="s">
        <v>59</v>
      </c>
      <c r="B3" s="70"/>
      <c r="C3" s="70"/>
      <c r="D3" s="70"/>
      <c r="E3" s="70"/>
      <c r="F3" s="70"/>
      <c r="G3" s="70"/>
      <c r="H3" s="70"/>
      <c r="I3" s="70"/>
    </row>
    <row r="4" spans="1:22" ht="88.5" customHeight="1" x14ac:dyDescent="0.2">
      <c r="A4" s="30" t="s">
        <v>9</v>
      </c>
      <c r="B4" s="30" t="s">
        <v>8</v>
      </c>
      <c r="C4" s="31" t="s">
        <v>1</v>
      </c>
      <c r="D4" s="38" t="s">
        <v>6</v>
      </c>
      <c r="E4" s="31" t="s">
        <v>2</v>
      </c>
      <c r="F4" s="31" t="s">
        <v>10</v>
      </c>
      <c r="G4" s="31" t="s">
        <v>148</v>
      </c>
      <c r="H4" s="31" t="s">
        <v>11</v>
      </c>
      <c r="I4" s="32" t="s">
        <v>7</v>
      </c>
    </row>
    <row r="5" spans="1:22" s="6" customFormat="1" ht="60" customHeight="1" x14ac:dyDescent="0.2">
      <c r="A5" s="67" t="s">
        <v>71</v>
      </c>
      <c r="B5" s="33" t="s">
        <v>5</v>
      </c>
      <c r="C5" s="5" t="s">
        <v>129</v>
      </c>
      <c r="D5" s="39" t="s">
        <v>94</v>
      </c>
      <c r="E5" s="8" t="s">
        <v>13</v>
      </c>
      <c r="F5" s="28">
        <f>168+49</f>
        <v>217</v>
      </c>
      <c r="G5" s="28">
        <v>217</v>
      </c>
      <c r="H5" s="10" t="s">
        <v>151</v>
      </c>
      <c r="I5" s="5" t="s">
        <v>240</v>
      </c>
      <c r="J5" s="1"/>
      <c r="K5" s="2"/>
      <c r="L5" s="1"/>
    </row>
    <row r="6" spans="1:22" s="6" customFormat="1" ht="62.25" customHeight="1" x14ac:dyDescent="0.2">
      <c r="A6" s="67"/>
      <c r="B6" s="33" t="s">
        <v>3</v>
      </c>
      <c r="C6" s="5" t="s">
        <v>128</v>
      </c>
      <c r="D6" s="39" t="s">
        <v>98</v>
      </c>
      <c r="E6" s="8" t="s">
        <v>41</v>
      </c>
      <c r="F6" s="28">
        <f>77+9+7+44+32</f>
        <v>169</v>
      </c>
      <c r="G6" s="28">
        <v>169</v>
      </c>
      <c r="H6" s="8" t="s">
        <v>153</v>
      </c>
      <c r="I6" s="5" t="s">
        <v>241</v>
      </c>
      <c r="J6" s="1"/>
      <c r="K6" s="2"/>
      <c r="L6" s="1"/>
      <c r="P6" s="1"/>
      <c r="Q6" s="15"/>
      <c r="R6" s="1"/>
      <c r="S6" s="16"/>
      <c r="T6" s="16"/>
      <c r="U6" s="17"/>
      <c r="V6" s="1"/>
    </row>
    <row r="7" spans="1:22" s="7" customFormat="1" ht="69" customHeight="1" x14ac:dyDescent="0.2">
      <c r="A7" s="67"/>
      <c r="B7" s="33" t="s">
        <v>4</v>
      </c>
      <c r="C7" s="5" t="s">
        <v>146</v>
      </c>
      <c r="D7" s="39" t="s">
        <v>97</v>
      </c>
      <c r="E7" s="8" t="s">
        <v>41</v>
      </c>
      <c r="F7" s="27">
        <f>8+4</f>
        <v>12</v>
      </c>
      <c r="G7" s="28">
        <v>12</v>
      </c>
      <c r="H7" s="8">
        <v>1301</v>
      </c>
      <c r="I7" s="5" t="s">
        <v>152</v>
      </c>
      <c r="J7" s="1"/>
      <c r="K7" s="2"/>
      <c r="L7" s="3"/>
      <c r="P7" s="18"/>
      <c r="Q7" s="19"/>
      <c r="R7" s="20"/>
      <c r="S7" s="21"/>
      <c r="T7" s="19"/>
      <c r="U7" s="22"/>
      <c r="V7" s="20"/>
    </row>
    <row r="8" spans="1:22" s="7" customFormat="1" ht="69" customHeight="1" x14ac:dyDescent="0.2">
      <c r="A8" s="67"/>
      <c r="B8" s="33" t="s">
        <v>14</v>
      </c>
      <c r="C8" s="5"/>
      <c r="D8" s="39"/>
      <c r="E8" s="8"/>
      <c r="F8" s="28"/>
      <c r="G8" s="28"/>
      <c r="H8" s="8"/>
      <c r="I8" s="5"/>
      <c r="J8" s="1"/>
      <c r="K8" s="2"/>
      <c r="L8" s="3"/>
      <c r="P8" s="18"/>
      <c r="Q8" s="19"/>
      <c r="R8" s="20"/>
      <c r="S8" s="21"/>
      <c r="T8" s="19"/>
      <c r="U8" s="22"/>
      <c r="V8" s="20"/>
    </row>
    <row r="9" spans="1:22" s="6" customFormat="1" ht="72.75" customHeight="1" x14ac:dyDescent="0.2">
      <c r="A9" s="67"/>
      <c r="B9" s="33" t="s">
        <v>15</v>
      </c>
      <c r="C9" s="5"/>
      <c r="D9" s="39"/>
      <c r="E9" s="8"/>
      <c r="F9" s="27"/>
      <c r="G9" s="28"/>
      <c r="H9" s="8"/>
      <c r="I9" s="5"/>
      <c r="J9" s="1"/>
      <c r="K9" s="2"/>
      <c r="L9" s="1"/>
    </row>
    <row r="10" spans="1:22" s="6" customFormat="1" ht="48" customHeight="1" x14ac:dyDescent="0.2">
      <c r="A10" s="67"/>
      <c r="B10" s="33" t="s">
        <v>16</v>
      </c>
      <c r="C10" s="5"/>
      <c r="D10" s="39"/>
      <c r="E10" s="8"/>
      <c r="F10" s="27"/>
      <c r="G10" s="28"/>
      <c r="H10" s="8"/>
      <c r="I10" s="5"/>
      <c r="J10" s="1"/>
      <c r="K10" s="2"/>
      <c r="L10" s="1"/>
    </row>
    <row r="11" spans="1:22" s="6" customFormat="1" ht="49.5" customHeight="1" x14ac:dyDescent="0.2">
      <c r="A11" s="67" t="s">
        <v>72</v>
      </c>
      <c r="B11" s="33" t="s">
        <v>5</v>
      </c>
      <c r="C11" s="53" t="s">
        <v>127</v>
      </c>
      <c r="D11" s="39" t="s">
        <v>99</v>
      </c>
      <c r="E11" s="8" t="s">
        <v>13</v>
      </c>
      <c r="F11" s="27">
        <f>52</f>
        <v>52</v>
      </c>
      <c r="G11" s="28">
        <v>52</v>
      </c>
      <c r="H11" s="10" t="s">
        <v>155</v>
      </c>
      <c r="I11" s="5" t="s">
        <v>195</v>
      </c>
      <c r="J11" s="36"/>
      <c r="K11" s="36"/>
    </row>
    <row r="12" spans="1:22" s="6" customFormat="1" ht="49.5" customHeight="1" x14ac:dyDescent="0.2">
      <c r="A12" s="67"/>
      <c r="B12" s="33" t="s">
        <v>3</v>
      </c>
      <c r="C12" s="53" t="s">
        <v>126</v>
      </c>
      <c r="D12" s="39" t="s">
        <v>100</v>
      </c>
      <c r="E12" s="8" t="s">
        <v>13</v>
      </c>
      <c r="F12" s="28">
        <f>76</f>
        <v>76</v>
      </c>
      <c r="G12" s="28">
        <v>76</v>
      </c>
      <c r="H12" s="10" t="s">
        <v>154</v>
      </c>
      <c r="I12" s="5" t="s">
        <v>195</v>
      </c>
      <c r="J12" s="36"/>
      <c r="K12" s="36"/>
    </row>
    <row r="13" spans="1:22" s="6" customFormat="1" ht="76.5" customHeight="1" x14ac:dyDescent="0.2">
      <c r="A13" s="67"/>
      <c r="B13" s="33" t="s">
        <v>4</v>
      </c>
      <c r="C13" s="5" t="s">
        <v>40</v>
      </c>
      <c r="D13" s="39" t="s">
        <v>102</v>
      </c>
      <c r="E13" s="8" t="s">
        <v>41</v>
      </c>
      <c r="F13" s="27">
        <f>113+46+24</f>
        <v>183</v>
      </c>
      <c r="G13" s="28">
        <v>183</v>
      </c>
      <c r="H13" s="8" t="s">
        <v>157</v>
      </c>
      <c r="I13" s="8" t="s">
        <v>205</v>
      </c>
      <c r="J13" s="36"/>
      <c r="K13" s="36"/>
    </row>
    <row r="14" spans="1:22" s="6" customFormat="1" ht="66.75" customHeight="1" x14ac:dyDescent="0.2">
      <c r="A14" s="67"/>
      <c r="B14" s="33" t="s">
        <v>14</v>
      </c>
      <c r="C14" s="5" t="s">
        <v>69</v>
      </c>
      <c r="D14" s="39" t="s">
        <v>101</v>
      </c>
      <c r="E14" s="8" t="s">
        <v>41</v>
      </c>
      <c r="F14" s="27">
        <f>22+13+32+29</f>
        <v>96</v>
      </c>
      <c r="G14" s="28">
        <v>96</v>
      </c>
      <c r="H14" s="8" t="s">
        <v>158</v>
      </c>
      <c r="I14" s="5" t="s">
        <v>210</v>
      </c>
      <c r="J14" s="36"/>
      <c r="K14" s="36"/>
    </row>
    <row r="15" spans="1:22" s="6" customFormat="1" ht="77.25" customHeight="1" x14ac:dyDescent="0.2">
      <c r="A15" s="67"/>
      <c r="B15" s="33" t="s">
        <v>15</v>
      </c>
      <c r="C15" s="5" t="s">
        <v>58</v>
      </c>
      <c r="D15" s="39" t="s">
        <v>95</v>
      </c>
      <c r="E15" s="8" t="s">
        <v>41</v>
      </c>
      <c r="F15" s="27">
        <f>76</f>
        <v>76</v>
      </c>
      <c r="G15" s="28">
        <v>76</v>
      </c>
      <c r="H15" s="8" t="s">
        <v>154</v>
      </c>
      <c r="I15" s="5" t="s">
        <v>209</v>
      </c>
      <c r="J15" s="36"/>
      <c r="K15" s="36"/>
    </row>
    <row r="16" spans="1:22" s="6" customFormat="1" ht="93.75" customHeight="1" x14ac:dyDescent="0.2">
      <c r="A16" s="67"/>
      <c r="B16" s="33" t="s">
        <v>16</v>
      </c>
      <c r="C16" s="55"/>
      <c r="D16" s="56"/>
      <c r="E16" s="55"/>
      <c r="F16" s="57"/>
      <c r="G16" s="58"/>
      <c r="H16" s="55"/>
      <c r="I16" s="54"/>
      <c r="J16" s="36"/>
      <c r="K16" s="36"/>
    </row>
    <row r="17" spans="1:17" s="6" customFormat="1" ht="63.75" customHeight="1" x14ac:dyDescent="0.2">
      <c r="A17" s="67" t="s">
        <v>73</v>
      </c>
      <c r="B17" s="33" t="s">
        <v>5</v>
      </c>
      <c r="C17" s="5" t="s">
        <v>12</v>
      </c>
      <c r="D17" s="41" t="s">
        <v>104</v>
      </c>
      <c r="E17" s="8" t="s">
        <v>13</v>
      </c>
      <c r="F17" s="28">
        <f>140+48</f>
        <v>188</v>
      </c>
      <c r="G17" s="28">
        <v>188</v>
      </c>
      <c r="H17" s="10" t="s">
        <v>166</v>
      </c>
      <c r="I17" s="5" t="s">
        <v>191</v>
      </c>
      <c r="J17" s="36"/>
      <c r="K17" s="36"/>
    </row>
    <row r="18" spans="1:17" s="6" customFormat="1" ht="60.75" customHeight="1" x14ac:dyDescent="0.2">
      <c r="A18" s="67"/>
      <c r="B18" s="33" t="s">
        <v>3</v>
      </c>
      <c r="C18" s="5" t="s">
        <v>234</v>
      </c>
      <c r="D18" s="40" t="s">
        <v>105</v>
      </c>
      <c r="E18" s="8" t="s">
        <v>19</v>
      </c>
      <c r="F18" s="27">
        <f>94+68</f>
        <v>162</v>
      </c>
      <c r="G18" s="28">
        <v>162</v>
      </c>
      <c r="H18" s="8" t="s">
        <v>166</v>
      </c>
      <c r="I18" s="8" t="s">
        <v>192</v>
      </c>
      <c r="J18" s="36"/>
      <c r="K18" s="36"/>
    </row>
    <row r="19" spans="1:17" s="6" customFormat="1" ht="60" customHeight="1" x14ac:dyDescent="0.2">
      <c r="A19" s="67"/>
      <c r="B19" s="33" t="s">
        <v>4</v>
      </c>
      <c r="C19" s="5" t="s">
        <v>235</v>
      </c>
      <c r="D19" s="39" t="s">
        <v>102</v>
      </c>
      <c r="E19" s="8" t="s">
        <v>19</v>
      </c>
      <c r="F19" s="28">
        <f>176+75</f>
        <v>251</v>
      </c>
      <c r="G19" s="28">
        <v>251</v>
      </c>
      <c r="H19" s="8" t="s">
        <v>165</v>
      </c>
      <c r="I19" s="8" t="s">
        <v>192</v>
      </c>
      <c r="J19" s="36"/>
      <c r="K19" s="36"/>
    </row>
    <row r="20" spans="1:17" s="6" customFormat="1" ht="54" customHeight="1" x14ac:dyDescent="0.2">
      <c r="A20" s="67"/>
      <c r="B20" s="33" t="s">
        <v>14</v>
      </c>
      <c r="C20" s="53" t="s">
        <v>236</v>
      </c>
      <c r="D20" s="40" t="s">
        <v>114</v>
      </c>
      <c r="E20" s="8" t="s">
        <v>19</v>
      </c>
      <c r="F20" s="27">
        <f>86+6+57</f>
        <v>149</v>
      </c>
      <c r="G20" s="28">
        <v>149</v>
      </c>
      <c r="H20" s="10" t="s">
        <v>167</v>
      </c>
      <c r="I20" s="5" t="s">
        <v>215</v>
      </c>
      <c r="J20" s="36"/>
      <c r="K20" s="36"/>
    </row>
    <row r="21" spans="1:17" s="6" customFormat="1" ht="63" customHeight="1" x14ac:dyDescent="0.2">
      <c r="A21" s="67"/>
      <c r="B21" s="33" t="s">
        <v>15</v>
      </c>
      <c r="C21" s="8" t="s">
        <v>250</v>
      </c>
      <c r="D21" s="39" t="s">
        <v>204</v>
      </c>
      <c r="E21" s="8" t="s">
        <v>41</v>
      </c>
      <c r="F21" s="27">
        <f>42+24</f>
        <v>66</v>
      </c>
      <c r="G21" s="28">
        <v>66</v>
      </c>
      <c r="H21" s="8" t="s">
        <v>156</v>
      </c>
      <c r="I21" s="5" t="s">
        <v>207</v>
      </c>
      <c r="J21" s="36"/>
      <c r="K21" s="37"/>
      <c r="L21" s="21"/>
      <c r="M21" s="20"/>
      <c r="N21" s="21"/>
      <c r="O21" s="19"/>
      <c r="P21" s="22"/>
      <c r="Q21" s="20"/>
    </row>
    <row r="22" spans="1:17" s="6" customFormat="1" ht="39" customHeight="1" x14ac:dyDescent="0.2">
      <c r="A22" s="67"/>
      <c r="B22" s="33" t="s">
        <v>16</v>
      </c>
      <c r="C22" s="53"/>
      <c r="D22" s="39"/>
      <c r="E22" s="8"/>
      <c r="F22" s="28"/>
      <c r="G22" s="28"/>
      <c r="H22" s="8"/>
      <c r="I22" s="8"/>
      <c r="J22" s="36"/>
      <c r="K22" s="36"/>
    </row>
    <row r="23" spans="1:17" s="6" customFormat="1" ht="51" customHeight="1" x14ac:dyDescent="0.2">
      <c r="A23" s="67" t="s">
        <v>74</v>
      </c>
      <c r="B23" s="33" t="s">
        <v>5</v>
      </c>
      <c r="C23" s="8" t="s">
        <v>130</v>
      </c>
      <c r="D23" s="39" t="s">
        <v>150</v>
      </c>
      <c r="E23" s="8" t="s">
        <v>27</v>
      </c>
      <c r="F23" s="28">
        <f>156+67</f>
        <v>223</v>
      </c>
      <c r="G23" s="28">
        <v>223</v>
      </c>
      <c r="H23" s="8" t="s">
        <v>163</v>
      </c>
      <c r="I23" s="60" t="s">
        <v>222</v>
      </c>
      <c r="J23" s="36"/>
      <c r="K23" s="36"/>
    </row>
    <row r="24" spans="1:17" s="6" customFormat="1" ht="41.25" customHeight="1" x14ac:dyDescent="0.2">
      <c r="A24" s="67"/>
      <c r="B24" s="33" t="s">
        <v>3</v>
      </c>
      <c r="C24" s="5" t="s">
        <v>31</v>
      </c>
      <c r="D24" s="39" t="s">
        <v>95</v>
      </c>
      <c r="E24" s="8" t="s">
        <v>27</v>
      </c>
      <c r="F24" s="27">
        <f>79</f>
        <v>79</v>
      </c>
      <c r="G24" s="28">
        <v>79</v>
      </c>
      <c r="H24" s="8" t="s">
        <v>159</v>
      </c>
      <c r="I24" s="5" t="s">
        <v>221</v>
      </c>
      <c r="J24" s="36"/>
      <c r="K24" s="36"/>
    </row>
    <row r="25" spans="1:17" s="6" customFormat="1" ht="66.75" customHeight="1" x14ac:dyDescent="0.2">
      <c r="A25" s="67"/>
      <c r="B25" s="33" t="s">
        <v>4</v>
      </c>
      <c r="C25" s="8"/>
      <c r="D25" s="44"/>
      <c r="E25" s="8"/>
      <c r="F25" s="27"/>
      <c r="G25" s="28"/>
      <c r="H25" s="14"/>
      <c r="I25" s="14"/>
      <c r="J25" s="36"/>
      <c r="K25" s="36"/>
    </row>
    <row r="26" spans="1:17" s="6" customFormat="1" ht="58.5" customHeight="1" x14ac:dyDescent="0.2">
      <c r="A26" s="67"/>
      <c r="B26" s="33" t="s">
        <v>14</v>
      </c>
      <c r="C26" s="5"/>
      <c r="D26" s="39"/>
      <c r="E26" s="8"/>
      <c r="F26" s="27"/>
      <c r="G26" s="28"/>
      <c r="H26" s="8"/>
      <c r="I26" s="5"/>
      <c r="J26" s="36"/>
      <c r="K26" s="36"/>
    </row>
    <row r="27" spans="1:17" s="6" customFormat="1" ht="57" customHeight="1" x14ac:dyDescent="0.2">
      <c r="A27" s="67"/>
      <c r="B27" s="33" t="s">
        <v>15</v>
      </c>
      <c r="C27" s="54"/>
      <c r="D27" s="56"/>
      <c r="E27" s="55"/>
      <c r="F27" s="57"/>
      <c r="G27" s="58"/>
      <c r="H27" s="55"/>
      <c r="I27" s="5"/>
      <c r="J27" s="36"/>
      <c r="K27" s="36"/>
    </row>
    <row r="28" spans="1:17" s="6" customFormat="1" ht="37.5" customHeight="1" x14ac:dyDescent="0.2">
      <c r="A28" s="67"/>
      <c r="B28" s="33" t="s">
        <v>16</v>
      </c>
      <c r="C28" s="5"/>
      <c r="D28" s="39"/>
      <c r="E28" s="8"/>
      <c r="F28" s="27"/>
      <c r="G28" s="28"/>
      <c r="H28" s="8"/>
      <c r="I28" s="5"/>
      <c r="J28" s="36"/>
      <c r="K28" s="36"/>
    </row>
    <row r="29" spans="1:17" s="6" customFormat="1" ht="71.25" customHeight="1" x14ac:dyDescent="0.2">
      <c r="A29" s="67" t="s">
        <v>75</v>
      </c>
      <c r="B29" s="33" t="s">
        <v>5</v>
      </c>
      <c r="C29" s="5" t="s">
        <v>237</v>
      </c>
      <c r="D29" s="39">
        <v>30</v>
      </c>
      <c r="E29" s="8" t="s">
        <v>19</v>
      </c>
      <c r="F29" s="27">
        <f>148+8+107</f>
        <v>263</v>
      </c>
      <c r="G29" s="28">
        <v>263</v>
      </c>
      <c r="H29" s="8" t="s">
        <v>164</v>
      </c>
      <c r="I29" s="8" t="s">
        <v>198</v>
      </c>
      <c r="J29" s="36"/>
      <c r="K29" s="36"/>
    </row>
    <row r="30" spans="1:17" s="6" customFormat="1" ht="71.25" customHeight="1" x14ac:dyDescent="0.2">
      <c r="A30" s="67"/>
      <c r="B30" s="33" t="s">
        <v>3</v>
      </c>
      <c r="C30" s="5" t="s">
        <v>238</v>
      </c>
      <c r="D30" s="40" t="s">
        <v>98</v>
      </c>
      <c r="E30" s="8" t="s">
        <v>19</v>
      </c>
      <c r="F30" s="27">
        <f>86+3+81</f>
        <v>170</v>
      </c>
      <c r="G30" s="28">
        <v>170</v>
      </c>
      <c r="H30" s="10" t="s">
        <v>160</v>
      </c>
      <c r="I30" s="8" t="s">
        <v>198</v>
      </c>
      <c r="J30" s="36"/>
      <c r="K30" s="36"/>
    </row>
    <row r="31" spans="1:17" s="6" customFormat="1" ht="66.75" customHeight="1" x14ac:dyDescent="0.2">
      <c r="A31" s="67"/>
      <c r="B31" s="33" t="s">
        <v>4</v>
      </c>
      <c r="C31" s="5" t="s">
        <v>239</v>
      </c>
      <c r="D31" s="39">
        <v>50</v>
      </c>
      <c r="E31" s="8" t="s">
        <v>19</v>
      </c>
      <c r="F31" s="27">
        <f>82+59</f>
        <v>141</v>
      </c>
      <c r="G31" s="28">
        <v>141</v>
      </c>
      <c r="H31" s="10" t="s">
        <v>172</v>
      </c>
      <c r="I31" s="8" t="s">
        <v>197</v>
      </c>
      <c r="J31" s="36"/>
      <c r="K31" s="36"/>
    </row>
    <row r="32" spans="1:17" s="6" customFormat="1" ht="54" customHeight="1" x14ac:dyDescent="0.2">
      <c r="A32" s="67"/>
      <c r="B32" s="33" t="s">
        <v>14</v>
      </c>
      <c r="C32" s="5"/>
      <c r="D32" s="39"/>
      <c r="E32" s="8"/>
      <c r="F32" s="28"/>
      <c r="G32" s="28"/>
      <c r="H32" s="8"/>
      <c r="I32" s="5"/>
      <c r="J32" s="36"/>
      <c r="K32" s="36"/>
    </row>
    <row r="33" spans="1:17" s="6" customFormat="1" ht="60.75" customHeight="1" x14ac:dyDescent="0.2">
      <c r="A33" s="67"/>
      <c r="B33" s="33" t="s">
        <v>15</v>
      </c>
      <c r="C33" s="5"/>
      <c r="D33" s="39"/>
      <c r="E33" s="8"/>
      <c r="F33" s="27"/>
      <c r="G33" s="28"/>
      <c r="H33" s="8"/>
      <c r="I33" s="5"/>
      <c r="J33" s="36"/>
      <c r="K33" s="36"/>
    </row>
    <row r="34" spans="1:17" s="6" customFormat="1" ht="61.5" customHeight="1" x14ac:dyDescent="0.2">
      <c r="A34" s="67"/>
      <c r="B34" s="33" t="s">
        <v>16</v>
      </c>
      <c r="C34" s="5"/>
      <c r="D34" s="39"/>
      <c r="E34" s="8"/>
      <c r="F34" s="27"/>
      <c r="G34" s="28"/>
      <c r="H34" s="10"/>
      <c r="I34" s="5"/>
      <c r="J34" s="36"/>
      <c r="K34" s="36"/>
    </row>
    <row r="35" spans="1:17" s="7" customFormat="1" ht="120" customHeight="1" x14ac:dyDescent="0.2">
      <c r="A35" s="67" t="s">
        <v>76</v>
      </c>
      <c r="B35" s="33" t="s">
        <v>65</v>
      </c>
      <c r="C35" s="5" t="s">
        <v>67</v>
      </c>
      <c r="D35" s="39" t="s">
        <v>109</v>
      </c>
      <c r="E35" s="8" t="s">
        <v>35</v>
      </c>
      <c r="F35" s="26">
        <f>73+16+18</f>
        <v>107</v>
      </c>
      <c r="G35" s="29">
        <v>107</v>
      </c>
      <c r="H35" s="8" t="s">
        <v>161</v>
      </c>
      <c r="I35" s="5" t="s">
        <v>208</v>
      </c>
      <c r="J35" s="36"/>
      <c r="K35" s="25"/>
      <c r="L35" s="19"/>
      <c r="M35" s="20"/>
      <c r="N35" s="21"/>
      <c r="O35" s="19"/>
      <c r="P35" s="23"/>
      <c r="Q35" s="20"/>
    </row>
    <row r="36" spans="1:17" s="7" customFormat="1" ht="68.25" customHeight="1" x14ac:dyDescent="0.2">
      <c r="A36" s="67"/>
      <c r="B36" s="33" t="s">
        <v>66</v>
      </c>
      <c r="C36" s="5" t="s">
        <v>36</v>
      </c>
      <c r="D36" s="39" t="s">
        <v>110</v>
      </c>
      <c r="E36" s="8" t="s">
        <v>35</v>
      </c>
      <c r="F36" s="26">
        <f>50+4+25</f>
        <v>79</v>
      </c>
      <c r="G36" s="29">
        <v>79</v>
      </c>
      <c r="H36" s="8" t="s">
        <v>159</v>
      </c>
      <c r="I36" s="5" t="s">
        <v>187</v>
      </c>
      <c r="J36" s="36"/>
      <c r="K36" s="36"/>
    </row>
    <row r="37" spans="1:17" s="7" customFormat="1" ht="93" customHeight="1" x14ac:dyDescent="0.2">
      <c r="A37" s="67"/>
      <c r="B37" s="33" t="s">
        <v>3</v>
      </c>
      <c r="C37" s="5" t="s">
        <v>139</v>
      </c>
      <c r="D37" s="39" t="s">
        <v>111</v>
      </c>
      <c r="E37" s="8" t="s">
        <v>35</v>
      </c>
      <c r="F37" s="28">
        <f>50+2+1+20+14</f>
        <v>87</v>
      </c>
      <c r="G37" s="29">
        <v>87</v>
      </c>
      <c r="H37" s="8" t="s">
        <v>159</v>
      </c>
      <c r="I37" s="35" t="s">
        <v>187</v>
      </c>
      <c r="J37" s="36"/>
      <c r="K37" s="36"/>
    </row>
    <row r="38" spans="1:17" s="7" customFormat="1" ht="67.5" customHeight="1" x14ac:dyDescent="0.2">
      <c r="A38" s="67"/>
      <c r="B38" s="33" t="s">
        <v>4</v>
      </c>
      <c r="C38" s="5"/>
      <c r="D38" s="39"/>
      <c r="E38" s="8"/>
      <c r="F38" s="27"/>
      <c r="G38" s="28"/>
      <c r="H38" s="8"/>
      <c r="I38" s="5"/>
      <c r="J38" s="36"/>
      <c r="K38" s="36"/>
    </row>
    <row r="39" spans="1:17" s="7" customFormat="1" ht="64.5" customHeight="1" x14ac:dyDescent="0.2">
      <c r="A39" s="67"/>
      <c r="B39" s="33" t="s">
        <v>14</v>
      </c>
      <c r="C39" s="5"/>
      <c r="D39" s="39"/>
      <c r="E39" s="8"/>
      <c r="F39" s="27"/>
      <c r="G39" s="28"/>
      <c r="H39" s="8"/>
      <c r="I39" s="5"/>
      <c r="J39" s="36"/>
      <c r="K39" s="36"/>
    </row>
    <row r="40" spans="1:17" s="7" customFormat="1" ht="36" customHeight="1" x14ac:dyDescent="0.2">
      <c r="A40" s="67"/>
      <c r="B40" s="33" t="s">
        <v>15</v>
      </c>
      <c r="C40" s="5"/>
      <c r="D40" s="39"/>
      <c r="E40" s="8"/>
      <c r="F40" s="26"/>
      <c r="G40" s="29"/>
      <c r="H40" s="8"/>
      <c r="I40" s="5"/>
      <c r="J40" s="36"/>
      <c r="K40" s="36"/>
    </row>
    <row r="41" spans="1:17" s="7" customFormat="1" ht="39.75" customHeight="1" x14ac:dyDescent="0.2">
      <c r="A41" s="67"/>
      <c r="B41" s="33" t="s">
        <v>16</v>
      </c>
      <c r="C41" s="5"/>
      <c r="D41" s="39"/>
      <c r="E41" s="8"/>
      <c r="F41" s="27"/>
      <c r="G41" s="28"/>
      <c r="H41" s="8"/>
      <c r="I41" s="35"/>
      <c r="J41" s="36"/>
      <c r="K41" s="36"/>
    </row>
    <row r="42" spans="1:17" s="6" customFormat="1" ht="75.75" customHeight="1" x14ac:dyDescent="0.2">
      <c r="A42" s="67" t="s">
        <v>77</v>
      </c>
      <c r="B42" s="33" t="s">
        <v>5</v>
      </c>
      <c r="C42" s="8" t="s">
        <v>143</v>
      </c>
      <c r="D42" s="39" t="s">
        <v>173</v>
      </c>
      <c r="E42" s="8" t="s">
        <v>38</v>
      </c>
      <c r="F42" s="27">
        <f>194+51+26</f>
        <v>271</v>
      </c>
      <c r="G42" s="29">
        <v>271</v>
      </c>
      <c r="H42" s="8" t="s">
        <v>165</v>
      </c>
      <c r="I42" s="5" t="s">
        <v>188</v>
      </c>
      <c r="J42" s="36"/>
      <c r="K42" s="36"/>
    </row>
    <row r="43" spans="1:17" s="6" customFormat="1" ht="92.25" customHeight="1" x14ac:dyDescent="0.2">
      <c r="A43" s="67"/>
      <c r="B43" s="33" t="s">
        <v>3</v>
      </c>
      <c r="C43" s="5" t="s">
        <v>37</v>
      </c>
      <c r="D43" s="39" t="s">
        <v>171</v>
      </c>
      <c r="E43" s="8" t="s">
        <v>38</v>
      </c>
      <c r="F43" s="27">
        <f>138+40+28</f>
        <v>206</v>
      </c>
      <c r="G43" s="29">
        <v>206</v>
      </c>
      <c r="H43" s="8" t="s">
        <v>166</v>
      </c>
      <c r="I43" s="5" t="s">
        <v>223</v>
      </c>
      <c r="J43" s="36"/>
      <c r="K43" s="36"/>
    </row>
    <row r="44" spans="1:17" s="6" customFormat="1" ht="57" customHeight="1" x14ac:dyDescent="0.2">
      <c r="A44" s="67"/>
      <c r="B44" s="33" t="s">
        <v>4</v>
      </c>
      <c r="C44" s="5" t="s">
        <v>39</v>
      </c>
      <c r="D44" s="39" t="s">
        <v>105</v>
      </c>
      <c r="E44" s="8" t="s">
        <v>38</v>
      </c>
      <c r="F44" s="27">
        <f>194</f>
        <v>194</v>
      </c>
      <c r="G44" s="29">
        <v>194</v>
      </c>
      <c r="H44" s="8" t="s">
        <v>166</v>
      </c>
      <c r="I44" s="5" t="s">
        <v>196</v>
      </c>
      <c r="J44" s="36"/>
      <c r="K44" s="36"/>
    </row>
    <row r="45" spans="1:17" s="6" customFormat="1" ht="49.5" customHeight="1" x14ac:dyDescent="0.2">
      <c r="A45" s="67"/>
      <c r="B45" s="33" t="s">
        <v>14</v>
      </c>
      <c r="C45" s="8"/>
      <c r="D45" s="39"/>
      <c r="E45" s="8"/>
      <c r="F45" s="27"/>
      <c r="G45" s="28"/>
      <c r="H45" s="8"/>
      <c r="I45" s="5"/>
      <c r="J45" s="36"/>
      <c r="K45" s="36"/>
    </row>
    <row r="46" spans="1:17" s="6" customFormat="1" ht="45" customHeight="1" x14ac:dyDescent="0.2">
      <c r="A46" s="67"/>
      <c r="B46" s="33" t="s">
        <v>15</v>
      </c>
      <c r="C46" s="43"/>
      <c r="D46" s="44"/>
      <c r="E46" s="51"/>
      <c r="F46" s="27"/>
      <c r="G46" s="26"/>
      <c r="H46" s="8"/>
      <c r="I46" s="35"/>
      <c r="J46" s="36"/>
      <c r="K46" s="36"/>
    </row>
    <row r="47" spans="1:17" s="6" customFormat="1" ht="45" customHeight="1" x14ac:dyDescent="0.2">
      <c r="A47" s="67"/>
      <c r="B47" s="34" t="s">
        <v>16</v>
      </c>
      <c r="C47" s="5"/>
      <c r="D47" s="39"/>
      <c r="E47" s="8"/>
      <c r="F47" s="27"/>
      <c r="G47" s="26"/>
      <c r="H47" s="8"/>
      <c r="I47" s="35"/>
      <c r="J47" s="36"/>
      <c r="K47" s="36"/>
    </row>
    <row r="48" spans="1:17" s="6" customFormat="1" ht="75.75" customHeight="1" x14ac:dyDescent="0.2">
      <c r="A48" s="67" t="s">
        <v>78</v>
      </c>
      <c r="B48" s="33" t="s">
        <v>5</v>
      </c>
      <c r="C48" s="53"/>
      <c r="D48" s="40"/>
      <c r="E48" s="8"/>
      <c r="F48" s="27"/>
      <c r="G48" s="28"/>
      <c r="H48" s="10"/>
      <c r="I48" s="5"/>
      <c r="J48" s="36"/>
      <c r="K48" s="36"/>
    </row>
    <row r="49" spans="1:11" s="6" customFormat="1" ht="54.75" customHeight="1" x14ac:dyDescent="0.2">
      <c r="A49" s="67"/>
      <c r="B49" s="33" t="s">
        <v>3</v>
      </c>
      <c r="C49" s="8"/>
      <c r="D49" s="39"/>
      <c r="E49" s="8"/>
      <c r="F49" s="27"/>
      <c r="G49" s="28"/>
      <c r="H49" s="8"/>
      <c r="I49" s="5"/>
      <c r="J49" s="36"/>
      <c r="K49" s="36"/>
    </row>
    <row r="50" spans="1:11" s="6" customFormat="1" ht="62.25" customHeight="1" x14ac:dyDescent="0.2">
      <c r="A50" s="67"/>
      <c r="B50" s="33" t="s">
        <v>61</v>
      </c>
      <c r="C50" s="55"/>
      <c r="D50" s="56"/>
      <c r="E50" s="55"/>
      <c r="F50" s="58"/>
      <c r="G50" s="58"/>
      <c r="H50" s="55"/>
      <c r="I50" s="54"/>
      <c r="J50" s="36"/>
      <c r="K50" s="36"/>
    </row>
    <row r="51" spans="1:11" s="6" customFormat="1" ht="54.75" customHeight="1" x14ac:dyDescent="0.2">
      <c r="A51" s="67"/>
      <c r="B51" s="33" t="s">
        <v>62</v>
      </c>
      <c r="C51" s="54"/>
      <c r="D51" s="56"/>
      <c r="E51" s="55"/>
      <c r="F51" s="57"/>
      <c r="G51" s="58"/>
      <c r="H51" s="55"/>
      <c r="I51" s="54"/>
      <c r="J51" s="36"/>
      <c r="K51" s="36"/>
    </row>
    <row r="52" spans="1:11" s="6" customFormat="1" ht="54" customHeight="1" x14ac:dyDescent="0.2">
      <c r="A52" s="67"/>
      <c r="B52" s="33" t="s">
        <v>63</v>
      </c>
      <c r="C52" s="43"/>
      <c r="D52" s="44"/>
      <c r="E52" s="51"/>
      <c r="F52" s="28"/>
      <c r="G52" s="28"/>
      <c r="H52" s="8"/>
      <c r="I52" s="5"/>
      <c r="J52" s="36"/>
      <c r="K52" s="36"/>
    </row>
    <row r="53" spans="1:11" s="6" customFormat="1" ht="58.5" customHeight="1" x14ac:dyDescent="0.2">
      <c r="A53" s="67"/>
      <c r="B53" s="33" t="s">
        <v>64</v>
      </c>
      <c r="C53" s="5"/>
      <c r="D53" s="39"/>
      <c r="E53" s="8"/>
      <c r="F53" s="27"/>
      <c r="G53" s="28"/>
      <c r="H53" s="14"/>
      <c r="I53" s="5"/>
      <c r="J53" s="36"/>
      <c r="K53" s="36"/>
    </row>
    <row r="54" spans="1:11" s="6" customFormat="1" ht="33" customHeight="1" x14ac:dyDescent="0.2">
      <c r="A54" s="67"/>
      <c r="B54" s="33" t="s">
        <v>15</v>
      </c>
      <c r="C54" s="5"/>
      <c r="D54" s="39"/>
      <c r="E54" s="8"/>
      <c r="F54" s="27"/>
      <c r="G54" s="28"/>
      <c r="H54" s="14"/>
      <c r="I54" s="14"/>
      <c r="J54" s="36"/>
      <c r="K54" s="36"/>
    </row>
    <row r="55" spans="1:11" s="6" customFormat="1" ht="40.5" customHeight="1" x14ac:dyDescent="0.2">
      <c r="A55" s="67"/>
      <c r="B55" s="34" t="s">
        <v>16</v>
      </c>
      <c r="C55" s="5"/>
      <c r="D55" s="39"/>
      <c r="E55" s="8"/>
      <c r="F55" s="28"/>
      <c r="G55" s="28"/>
      <c r="H55" s="8"/>
      <c r="I55" s="5"/>
      <c r="J55" s="36"/>
      <c r="K55" s="36"/>
    </row>
    <row r="56" spans="1:11" s="6" customFormat="1" ht="55.5" customHeight="1" x14ac:dyDescent="0.2">
      <c r="A56" s="67" t="s">
        <v>79</v>
      </c>
      <c r="B56" s="33" t="s">
        <v>5</v>
      </c>
      <c r="C56" s="5" t="s">
        <v>60</v>
      </c>
      <c r="D56" s="39" t="s">
        <v>120</v>
      </c>
      <c r="E56" s="8" t="s">
        <v>54</v>
      </c>
      <c r="F56" s="27">
        <f>95+89+9</f>
        <v>193</v>
      </c>
      <c r="G56" s="28">
        <v>193</v>
      </c>
      <c r="H56" s="8" t="s">
        <v>216</v>
      </c>
      <c r="I56" s="5" t="s">
        <v>217</v>
      </c>
      <c r="J56" s="36"/>
      <c r="K56" s="36"/>
    </row>
    <row r="57" spans="1:11" s="6" customFormat="1" ht="57.75" customHeight="1" x14ac:dyDescent="0.2">
      <c r="A57" s="67"/>
      <c r="B57" s="33" t="s">
        <v>3</v>
      </c>
      <c r="C57" s="5" t="s">
        <v>147</v>
      </c>
      <c r="D57" s="39" t="s">
        <v>114</v>
      </c>
      <c r="E57" s="8" t="s">
        <v>54</v>
      </c>
      <c r="F57" s="27">
        <f>55+13+74</f>
        <v>142</v>
      </c>
      <c r="G57" s="28">
        <v>142</v>
      </c>
      <c r="H57" s="8" t="s">
        <v>174</v>
      </c>
      <c r="I57" s="5" t="s">
        <v>199</v>
      </c>
      <c r="J57" s="36"/>
      <c r="K57" s="36"/>
    </row>
    <row r="58" spans="1:11" s="6" customFormat="1" ht="60" customHeight="1" x14ac:dyDescent="0.2">
      <c r="A58" s="67"/>
      <c r="B58" s="33" t="s">
        <v>4</v>
      </c>
      <c r="C58" s="53" t="s">
        <v>132</v>
      </c>
      <c r="D58" s="39" t="s">
        <v>123</v>
      </c>
      <c r="E58" s="53" t="s">
        <v>25</v>
      </c>
      <c r="F58" s="27">
        <f>18+12+68</f>
        <v>98</v>
      </c>
      <c r="G58" s="28">
        <v>98</v>
      </c>
      <c r="H58" s="10" t="s">
        <v>159</v>
      </c>
      <c r="I58" s="5" t="s">
        <v>219</v>
      </c>
      <c r="J58" s="36"/>
      <c r="K58" s="36"/>
    </row>
    <row r="59" spans="1:11" s="6" customFormat="1" ht="39" customHeight="1" x14ac:dyDescent="0.2">
      <c r="A59" s="67"/>
      <c r="B59" s="33" t="s">
        <v>14</v>
      </c>
      <c r="C59" s="5" t="s">
        <v>24</v>
      </c>
      <c r="D59" s="39" t="s">
        <v>107</v>
      </c>
      <c r="E59" s="64" t="s">
        <v>25</v>
      </c>
      <c r="F59" s="27">
        <f>24</f>
        <v>24</v>
      </c>
      <c r="G59" s="28">
        <v>24</v>
      </c>
      <c r="H59" s="64">
        <v>1204</v>
      </c>
      <c r="I59" s="5" t="s">
        <v>179</v>
      </c>
      <c r="J59" s="36"/>
      <c r="K59" s="36"/>
    </row>
    <row r="60" spans="1:11" s="6" customFormat="1" ht="39" customHeight="1" x14ac:dyDescent="0.2">
      <c r="A60" s="67"/>
      <c r="B60" s="33" t="s">
        <v>15</v>
      </c>
      <c r="C60" s="65"/>
      <c r="D60" s="65"/>
      <c r="E60" s="65"/>
      <c r="F60" s="65"/>
      <c r="G60" s="65"/>
      <c r="H60" s="65"/>
      <c r="I60" s="65"/>
      <c r="J60" s="36"/>
      <c r="K60" s="36"/>
    </row>
    <row r="61" spans="1:11" s="6" customFormat="1" ht="35.25" customHeight="1" x14ac:dyDescent="0.2">
      <c r="A61" s="67"/>
      <c r="B61" s="34" t="s">
        <v>16</v>
      </c>
      <c r="C61" s="5"/>
      <c r="D61" s="39"/>
      <c r="E61" s="8"/>
      <c r="F61" s="27"/>
      <c r="G61" s="28"/>
      <c r="H61" s="8"/>
      <c r="I61" s="9"/>
      <c r="J61" s="36"/>
      <c r="K61" s="36"/>
    </row>
    <row r="62" spans="1:11" s="6" customFormat="1" ht="69.75" customHeight="1" x14ac:dyDescent="0.2">
      <c r="A62" s="67" t="s">
        <v>80</v>
      </c>
      <c r="B62" s="33" t="s">
        <v>5</v>
      </c>
      <c r="C62" s="8" t="s">
        <v>124</v>
      </c>
      <c r="D62" s="39" t="s">
        <v>115</v>
      </c>
      <c r="E62" s="8" t="s">
        <v>92</v>
      </c>
      <c r="F62" s="27">
        <f>103</f>
        <v>103</v>
      </c>
      <c r="G62" s="28">
        <v>103</v>
      </c>
      <c r="H62" s="8" t="s">
        <v>161</v>
      </c>
      <c r="I62" s="14" t="s">
        <v>189</v>
      </c>
      <c r="J62" s="36"/>
      <c r="K62" s="36"/>
    </row>
    <row r="63" spans="1:11" s="6" customFormat="1" ht="62.25" customHeight="1" x14ac:dyDescent="0.2">
      <c r="A63" s="67"/>
      <c r="B63" s="33" t="s">
        <v>3</v>
      </c>
      <c r="C63" s="8" t="s">
        <v>44</v>
      </c>
      <c r="D63" s="39" t="s">
        <v>170</v>
      </c>
      <c r="E63" s="8" t="s">
        <v>45</v>
      </c>
      <c r="F63" s="27">
        <f>105+40+42</f>
        <v>187</v>
      </c>
      <c r="G63" s="28">
        <v>187</v>
      </c>
      <c r="H63" s="8" t="s">
        <v>166</v>
      </c>
      <c r="I63" s="5" t="s">
        <v>211</v>
      </c>
      <c r="J63" s="36"/>
      <c r="K63" s="36"/>
    </row>
    <row r="64" spans="1:11" s="6" customFormat="1" ht="91.5" customHeight="1" x14ac:dyDescent="0.2">
      <c r="A64" s="67"/>
      <c r="B64" s="33" t="s">
        <v>4</v>
      </c>
      <c r="C64" s="8" t="s">
        <v>57</v>
      </c>
      <c r="D64" s="39" t="s">
        <v>169</v>
      </c>
      <c r="E64" s="8" t="s">
        <v>45</v>
      </c>
      <c r="F64" s="28">
        <f>50+47+45</f>
        <v>142</v>
      </c>
      <c r="G64" s="28">
        <v>142</v>
      </c>
      <c r="H64" s="8" t="s">
        <v>174</v>
      </c>
      <c r="I64" s="5" t="s">
        <v>190</v>
      </c>
      <c r="J64" s="36"/>
      <c r="K64" s="36"/>
    </row>
    <row r="65" spans="1:17" s="6" customFormat="1" ht="39.75" customHeight="1" x14ac:dyDescent="0.2">
      <c r="A65" s="67"/>
      <c r="B65" s="33" t="s">
        <v>14</v>
      </c>
      <c r="C65" s="51"/>
      <c r="D65" s="44"/>
      <c r="E65" s="51"/>
      <c r="F65" s="28"/>
      <c r="G65" s="28"/>
      <c r="H65" s="8"/>
      <c r="I65" s="5"/>
      <c r="J65" s="36"/>
      <c r="K65" s="36"/>
    </row>
    <row r="66" spans="1:17" s="6" customFormat="1" ht="42" customHeight="1" x14ac:dyDescent="0.2">
      <c r="A66" s="67"/>
      <c r="B66" s="33" t="s">
        <v>15</v>
      </c>
      <c r="C66" s="8"/>
      <c r="D66" s="39"/>
      <c r="E66" s="8"/>
      <c r="F66" s="28"/>
      <c r="G66" s="28"/>
      <c r="H66" s="8"/>
      <c r="I66" s="5"/>
      <c r="J66" s="36"/>
      <c r="K66" s="36"/>
    </row>
    <row r="67" spans="1:17" s="6" customFormat="1" ht="34.5" customHeight="1" x14ac:dyDescent="0.2">
      <c r="A67" s="67"/>
      <c r="B67" s="34" t="s">
        <v>16</v>
      </c>
      <c r="C67" s="8"/>
      <c r="D67" s="39"/>
      <c r="E67" s="8"/>
      <c r="F67" s="28"/>
      <c r="G67" s="28"/>
      <c r="H67" s="8"/>
      <c r="I67" s="5"/>
      <c r="J67" s="36"/>
      <c r="K67" s="36"/>
    </row>
    <row r="68" spans="1:17" s="6" customFormat="1" ht="69.75" customHeight="1" x14ac:dyDescent="0.2">
      <c r="A68" s="67" t="s">
        <v>81</v>
      </c>
      <c r="B68" s="33" t="s">
        <v>5</v>
      </c>
      <c r="C68" s="8" t="s">
        <v>203</v>
      </c>
      <c r="D68" s="39" t="s">
        <v>200</v>
      </c>
      <c r="E68" s="8" t="s">
        <v>27</v>
      </c>
      <c r="F68" s="28">
        <f>165</f>
        <v>165</v>
      </c>
      <c r="G68" s="28">
        <v>165</v>
      </c>
      <c r="H68" s="8" t="s">
        <v>166</v>
      </c>
      <c r="I68" s="5" t="s">
        <v>247</v>
      </c>
      <c r="J68" s="36"/>
      <c r="K68" s="1"/>
      <c r="L68" s="24"/>
      <c r="M68" s="3"/>
      <c r="N68" s="16"/>
      <c r="O68" s="16"/>
      <c r="P68" s="25"/>
      <c r="Q68" s="1"/>
    </row>
    <row r="69" spans="1:17" s="6" customFormat="1" ht="57.75" customHeight="1" x14ac:dyDescent="0.2">
      <c r="A69" s="67"/>
      <c r="B69" s="33" t="s">
        <v>3</v>
      </c>
      <c r="C69" s="5" t="s">
        <v>28</v>
      </c>
      <c r="D69" s="39" t="s">
        <v>106</v>
      </c>
      <c r="E69" s="8" t="s">
        <v>27</v>
      </c>
      <c r="F69" s="27">
        <f>8+98</f>
        <v>106</v>
      </c>
      <c r="G69" s="28">
        <v>106</v>
      </c>
      <c r="H69" s="8" t="s">
        <v>193</v>
      </c>
      <c r="I69" s="5" t="s">
        <v>248</v>
      </c>
      <c r="J69" s="36"/>
      <c r="K69" s="1"/>
      <c r="L69" s="24"/>
      <c r="M69" s="3"/>
      <c r="N69" s="16"/>
      <c r="O69" s="16"/>
      <c r="P69" s="25"/>
      <c r="Q69" s="1"/>
    </row>
    <row r="70" spans="1:17" s="6" customFormat="1" ht="57" customHeight="1" x14ac:dyDescent="0.2">
      <c r="A70" s="67"/>
      <c r="B70" s="33" t="s">
        <v>4</v>
      </c>
      <c r="C70" s="8" t="s">
        <v>149</v>
      </c>
      <c r="D70" s="39" t="s">
        <v>113</v>
      </c>
      <c r="E70" s="8" t="s">
        <v>27</v>
      </c>
      <c r="F70" s="27">
        <f>154+5+77</f>
        <v>236</v>
      </c>
      <c r="G70" s="28">
        <v>236</v>
      </c>
      <c r="H70" s="8" t="s">
        <v>168</v>
      </c>
      <c r="I70" s="5" t="s">
        <v>248</v>
      </c>
      <c r="J70" s="36"/>
      <c r="K70" s="36"/>
    </row>
    <row r="71" spans="1:17" s="6" customFormat="1" ht="57" customHeight="1" x14ac:dyDescent="0.2">
      <c r="A71" s="67"/>
      <c r="B71" s="33" t="s">
        <v>14</v>
      </c>
      <c r="C71" s="5" t="s">
        <v>30</v>
      </c>
      <c r="D71" s="39" t="s">
        <v>116</v>
      </c>
      <c r="E71" s="8" t="s">
        <v>27</v>
      </c>
      <c r="F71" s="28">
        <f>71</f>
        <v>71</v>
      </c>
      <c r="G71" s="28">
        <v>71</v>
      </c>
      <c r="H71" s="8" t="s">
        <v>154</v>
      </c>
      <c r="I71" s="5" t="s">
        <v>249</v>
      </c>
      <c r="J71" s="36"/>
      <c r="K71" s="36"/>
    </row>
    <row r="72" spans="1:17" s="6" customFormat="1" ht="34.5" customHeight="1" x14ac:dyDescent="0.2">
      <c r="A72" s="67"/>
      <c r="B72" s="33" t="s">
        <v>15</v>
      </c>
      <c r="C72" s="5"/>
      <c r="D72" s="39"/>
      <c r="E72" s="8"/>
      <c r="F72" s="28"/>
      <c r="G72" s="28"/>
      <c r="H72" s="8"/>
      <c r="I72" s="5"/>
      <c r="J72" s="36"/>
      <c r="K72" s="36"/>
    </row>
    <row r="73" spans="1:17" s="6" customFormat="1" ht="36.75" customHeight="1" x14ac:dyDescent="0.2">
      <c r="A73" s="67"/>
      <c r="B73" s="34" t="s">
        <v>16</v>
      </c>
      <c r="C73" s="8"/>
      <c r="D73" s="39"/>
      <c r="E73" s="8"/>
      <c r="F73" s="27"/>
      <c r="G73" s="28"/>
      <c r="H73" s="8"/>
      <c r="I73" s="5"/>
      <c r="J73" s="36"/>
      <c r="K73" s="36"/>
    </row>
    <row r="74" spans="1:17" s="6" customFormat="1" ht="57.75" customHeight="1" x14ac:dyDescent="0.2">
      <c r="A74" s="67" t="s">
        <v>82</v>
      </c>
      <c r="B74" s="33" t="s">
        <v>5</v>
      </c>
      <c r="C74" s="5" t="s">
        <v>48</v>
      </c>
      <c r="D74" s="39" t="s">
        <v>117</v>
      </c>
      <c r="E74" s="8" t="s">
        <v>49</v>
      </c>
      <c r="F74" s="27">
        <f>195+70</f>
        <v>265</v>
      </c>
      <c r="G74" s="28">
        <v>265</v>
      </c>
      <c r="H74" s="11" t="s">
        <v>164</v>
      </c>
      <c r="I74" s="5" t="s">
        <v>184</v>
      </c>
      <c r="J74" s="36"/>
      <c r="K74" s="36"/>
    </row>
    <row r="75" spans="1:17" s="6" customFormat="1" ht="57.75" customHeight="1" x14ac:dyDescent="0.2">
      <c r="A75" s="67"/>
      <c r="B75" s="33" t="s">
        <v>3</v>
      </c>
      <c r="C75" s="5" t="s">
        <v>50</v>
      </c>
      <c r="D75" s="39" t="s">
        <v>118</v>
      </c>
      <c r="E75" s="8" t="s">
        <v>51</v>
      </c>
      <c r="F75" s="27">
        <f>58+10+74</f>
        <v>142</v>
      </c>
      <c r="G75" s="28">
        <v>142</v>
      </c>
      <c r="H75" s="11" t="s">
        <v>174</v>
      </c>
      <c r="I75" s="5" t="s">
        <v>185</v>
      </c>
      <c r="J75" s="36"/>
      <c r="K75" s="25"/>
      <c r="L75" s="19"/>
      <c r="M75" s="20"/>
      <c r="N75" s="19"/>
      <c r="O75" s="19"/>
      <c r="P75" s="23"/>
      <c r="Q75" s="20"/>
    </row>
    <row r="76" spans="1:17" s="6" customFormat="1" ht="45.75" customHeight="1" x14ac:dyDescent="0.2">
      <c r="A76" s="67"/>
      <c r="B76" s="33" t="s">
        <v>4</v>
      </c>
      <c r="C76" s="8" t="s">
        <v>140</v>
      </c>
      <c r="D76" s="39" t="s">
        <v>103</v>
      </c>
      <c r="E76" s="8" t="s">
        <v>51</v>
      </c>
      <c r="F76" s="28">
        <f>59+6+86</f>
        <v>151</v>
      </c>
      <c r="G76" s="28">
        <v>151</v>
      </c>
      <c r="H76" s="8" t="s">
        <v>176</v>
      </c>
      <c r="I76" s="5" t="s">
        <v>186</v>
      </c>
      <c r="J76" s="36"/>
      <c r="K76" s="36"/>
    </row>
    <row r="77" spans="1:17" s="6" customFormat="1" ht="39.75" customHeight="1" x14ac:dyDescent="0.2">
      <c r="A77" s="67"/>
      <c r="B77" s="33" t="s">
        <v>14</v>
      </c>
      <c r="C77" s="51"/>
      <c r="D77" s="44"/>
      <c r="E77" s="51"/>
      <c r="F77" s="28"/>
      <c r="G77" s="28"/>
      <c r="H77" s="8"/>
      <c r="I77" s="5"/>
      <c r="J77" s="36"/>
      <c r="K77" s="36"/>
    </row>
    <row r="78" spans="1:17" s="7" customFormat="1" ht="34.5" customHeight="1" x14ac:dyDescent="0.2">
      <c r="A78" s="67"/>
      <c r="B78" s="33" t="s">
        <v>15</v>
      </c>
      <c r="C78" s="5"/>
      <c r="D78" s="39"/>
      <c r="E78" s="8"/>
      <c r="F78" s="27"/>
      <c r="G78" s="28"/>
      <c r="H78" s="8"/>
      <c r="I78" s="5"/>
      <c r="J78" s="36"/>
      <c r="K78" s="36"/>
    </row>
    <row r="79" spans="1:17" s="6" customFormat="1" ht="39" customHeight="1" x14ac:dyDescent="0.2">
      <c r="A79" s="67"/>
      <c r="B79" s="34" t="s">
        <v>16</v>
      </c>
      <c r="C79" s="5"/>
      <c r="D79" s="39"/>
      <c r="E79" s="8"/>
      <c r="F79" s="27"/>
      <c r="G79" s="28"/>
      <c r="H79" s="8"/>
      <c r="I79" s="9"/>
      <c r="J79" s="36"/>
      <c r="K79" s="36"/>
    </row>
    <row r="80" spans="1:17" s="6" customFormat="1" ht="66" customHeight="1" x14ac:dyDescent="0.2">
      <c r="A80" s="67" t="s">
        <v>83</v>
      </c>
      <c r="B80" s="33" t="s">
        <v>5</v>
      </c>
      <c r="C80" s="8" t="s">
        <v>17</v>
      </c>
      <c r="D80" s="39" t="s">
        <v>96</v>
      </c>
      <c r="E80" s="8" t="s">
        <v>18</v>
      </c>
      <c r="F80" s="28">
        <f>29</f>
        <v>29</v>
      </c>
      <c r="G80" s="28">
        <v>29</v>
      </c>
      <c r="H80" s="8">
        <v>1204</v>
      </c>
      <c r="I80" s="8" t="s">
        <v>182</v>
      </c>
      <c r="J80" s="36"/>
      <c r="K80" s="36"/>
    </row>
    <row r="81" spans="1:16" s="6" customFormat="1" ht="71.25" customHeight="1" x14ac:dyDescent="0.2">
      <c r="A81" s="67"/>
      <c r="B81" s="33" t="s">
        <v>3</v>
      </c>
      <c r="C81" s="5" t="s">
        <v>43</v>
      </c>
      <c r="D81" s="39" t="s">
        <v>119</v>
      </c>
      <c r="E81" s="8" t="s">
        <v>42</v>
      </c>
      <c r="F81" s="28">
        <f>44</f>
        <v>44</v>
      </c>
      <c r="G81" s="28">
        <v>44</v>
      </c>
      <c r="H81" s="8">
        <v>1307</v>
      </c>
      <c r="I81" s="5" t="s">
        <v>177</v>
      </c>
      <c r="J81" s="36"/>
      <c r="K81" s="36"/>
    </row>
    <row r="82" spans="1:16" s="6" customFormat="1" ht="71.25" customHeight="1" x14ac:dyDescent="0.2">
      <c r="A82" s="67"/>
      <c r="B82" s="33" t="s">
        <v>4</v>
      </c>
      <c r="C82" s="8" t="s">
        <v>135</v>
      </c>
      <c r="D82" s="39" t="s">
        <v>108</v>
      </c>
      <c r="E82" s="8" t="s">
        <v>42</v>
      </c>
      <c r="F82" s="27">
        <f>53</f>
        <v>53</v>
      </c>
      <c r="G82" s="28">
        <v>53</v>
      </c>
      <c r="H82" s="8" t="s">
        <v>178</v>
      </c>
      <c r="I82" s="8" t="s">
        <v>183</v>
      </c>
      <c r="J82" s="36"/>
      <c r="K82" s="36"/>
    </row>
    <row r="83" spans="1:16" s="6" customFormat="1" ht="69" customHeight="1" x14ac:dyDescent="0.2">
      <c r="A83" s="67"/>
      <c r="B83" s="33" t="s">
        <v>14</v>
      </c>
      <c r="C83" s="8" t="s">
        <v>134</v>
      </c>
      <c r="D83" s="39" t="s">
        <v>112</v>
      </c>
      <c r="E83" s="8" t="s">
        <v>42</v>
      </c>
      <c r="F83" s="27">
        <f>17</f>
        <v>17</v>
      </c>
      <c r="G83" s="28">
        <v>17</v>
      </c>
      <c r="H83" s="8">
        <v>1204</v>
      </c>
      <c r="I83" s="14" t="s">
        <v>177</v>
      </c>
      <c r="J83" s="36"/>
      <c r="K83" s="36"/>
    </row>
    <row r="84" spans="1:16" s="6" customFormat="1" ht="36.75" customHeight="1" x14ac:dyDescent="0.2">
      <c r="A84" s="67"/>
      <c r="B84" s="33" t="s">
        <v>15</v>
      </c>
      <c r="C84" s="5"/>
      <c r="D84" s="39"/>
      <c r="E84" s="8"/>
      <c r="F84" s="27"/>
      <c r="G84" s="28"/>
      <c r="H84" s="8"/>
      <c r="I84" s="8"/>
      <c r="J84" s="36"/>
      <c r="K84" s="36"/>
    </row>
    <row r="85" spans="1:16" s="6" customFormat="1" ht="32.25" customHeight="1" x14ac:dyDescent="0.2">
      <c r="A85" s="67"/>
      <c r="B85" s="34" t="s">
        <v>16</v>
      </c>
      <c r="C85" s="5"/>
      <c r="D85" s="39"/>
      <c r="E85" s="8"/>
      <c r="F85" s="27"/>
      <c r="G85" s="28"/>
      <c r="H85" s="8"/>
      <c r="I85" s="5"/>
      <c r="J85" s="36"/>
      <c r="K85" s="36"/>
    </row>
    <row r="86" spans="1:16" s="6" customFormat="1" ht="50.25" customHeight="1" x14ac:dyDescent="0.2">
      <c r="A86" s="67" t="s">
        <v>84</v>
      </c>
      <c r="B86" s="33" t="s">
        <v>5</v>
      </c>
      <c r="C86" s="5"/>
      <c r="D86" s="39"/>
      <c r="E86" s="8"/>
      <c r="F86" s="28"/>
      <c r="G86" s="28"/>
      <c r="H86" s="8"/>
      <c r="I86" s="8"/>
      <c r="J86" s="36"/>
      <c r="K86" s="36"/>
    </row>
    <row r="87" spans="1:16" s="6" customFormat="1" ht="84" customHeight="1" x14ac:dyDescent="0.2">
      <c r="A87" s="67"/>
      <c r="B87" s="33" t="s">
        <v>3</v>
      </c>
      <c r="C87" s="54"/>
      <c r="D87" s="56"/>
      <c r="E87" s="55"/>
      <c r="F87" s="57"/>
      <c r="G87" s="58"/>
      <c r="H87" s="55"/>
      <c r="I87" s="54"/>
      <c r="J87" s="36"/>
      <c r="K87" s="36"/>
    </row>
    <row r="88" spans="1:16" s="6" customFormat="1" ht="45.75" customHeight="1" x14ac:dyDescent="0.2">
      <c r="A88" s="67"/>
      <c r="B88" s="33" t="s">
        <v>4</v>
      </c>
      <c r="C88" s="54"/>
      <c r="D88" s="56"/>
      <c r="E88" s="55"/>
      <c r="F88" s="57"/>
      <c r="G88" s="58"/>
      <c r="H88" s="55"/>
      <c r="I88" s="54"/>
      <c r="J88" s="36"/>
      <c r="K88" s="36"/>
    </row>
    <row r="89" spans="1:16" s="6" customFormat="1" ht="51" customHeight="1" x14ac:dyDescent="0.2">
      <c r="A89" s="67"/>
      <c r="B89" s="33" t="s">
        <v>14</v>
      </c>
      <c r="C89" s="5"/>
      <c r="D89" s="39"/>
      <c r="E89" s="8"/>
      <c r="F89" s="27"/>
      <c r="G89" s="28"/>
      <c r="H89" s="8"/>
      <c r="I89" s="5"/>
      <c r="J89" s="36"/>
      <c r="K89" s="36"/>
    </row>
    <row r="90" spans="1:16" s="6" customFormat="1" ht="38.25" customHeight="1" x14ac:dyDescent="0.2">
      <c r="A90" s="67"/>
      <c r="B90" s="33" t="s">
        <v>15</v>
      </c>
      <c r="C90" s="5"/>
      <c r="D90" s="39"/>
      <c r="E90" s="8"/>
      <c r="F90" s="27"/>
      <c r="G90" s="28"/>
      <c r="H90" s="8"/>
      <c r="I90" s="5"/>
      <c r="J90" s="36"/>
      <c r="K90" s="36"/>
    </row>
    <row r="91" spans="1:16" s="6" customFormat="1" ht="35.25" customHeight="1" x14ac:dyDescent="0.2">
      <c r="A91" s="67"/>
      <c r="B91" s="34" t="s">
        <v>16</v>
      </c>
      <c r="C91" s="5"/>
      <c r="D91" s="39"/>
      <c r="E91" s="8"/>
      <c r="F91" s="27"/>
      <c r="G91" s="28"/>
      <c r="H91" s="8"/>
      <c r="I91" s="5"/>
      <c r="J91" s="36"/>
      <c r="K91" s="36"/>
    </row>
    <row r="92" spans="1:16" s="6" customFormat="1" ht="60.75" customHeight="1" x14ac:dyDescent="0.2">
      <c r="A92" s="67" t="s">
        <v>85</v>
      </c>
      <c r="B92" s="33" t="s">
        <v>5</v>
      </c>
      <c r="C92" s="8"/>
      <c r="D92" s="44"/>
      <c r="E92" s="8"/>
      <c r="F92" s="27"/>
      <c r="G92" s="28"/>
      <c r="H92" s="14"/>
      <c r="I92" s="14"/>
      <c r="J92" s="36"/>
      <c r="K92" s="36"/>
    </row>
    <row r="93" spans="1:16" s="6" customFormat="1" ht="55.5" customHeight="1" x14ac:dyDescent="0.2">
      <c r="A93" s="67"/>
      <c r="B93" s="33" t="s">
        <v>3</v>
      </c>
      <c r="C93" s="8"/>
      <c r="D93" s="44"/>
      <c r="E93" s="8"/>
      <c r="F93" s="27"/>
      <c r="G93" s="28"/>
      <c r="H93" s="14"/>
      <c r="I93" s="14"/>
      <c r="J93" s="3"/>
      <c r="K93" s="59"/>
      <c r="L93" s="25"/>
      <c r="M93" s="19"/>
      <c r="N93" s="19"/>
      <c r="O93" s="25"/>
      <c r="P93" s="3"/>
    </row>
    <row r="94" spans="1:16" s="6" customFormat="1" ht="43.5" customHeight="1" x14ac:dyDescent="0.2">
      <c r="A94" s="67"/>
      <c r="B94" s="33" t="s">
        <v>4</v>
      </c>
      <c r="C94" s="8"/>
      <c r="D94" s="44"/>
      <c r="E94" s="8"/>
      <c r="F94" s="27"/>
      <c r="G94" s="28"/>
      <c r="H94" s="14"/>
      <c r="I94" s="14"/>
      <c r="J94" s="36"/>
      <c r="K94" s="36"/>
    </row>
    <row r="95" spans="1:16" s="6" customFormat="1" ht="47.25" customHeight="1" x14ac:dyDescent="0.2">
      <c r="A95" s="67"/>
      <c r="B95" s="33" t="s">
        <v>14</v>
      </c>
      <c r="C95" s="8"/>
      <c r="D95" s="44"/>
      <c r="E95" s="8"/>
      <c r="F95" s="27"/>
      <c r="G95" s="28"/>
      <c r="H95" s="14"/>
      <c r="I95" s="14"/>
      <c r="J95" s="36"/>
      <c r="K95" s="36"/>
    </row>
    <row r="96" spans="1:16" s="6" customFormat="1" ht="35.25" customHeight="1" x14ac:dyDescent="0.2">
      <c r="A96" s="67"/>
      <c r="B96" s="33" t="s">
        <v>15</v>
      </c>
      <c r="C96" s="8"/>
      <c r="D96" s="39"/>
      <c r="E96" s="8"/>
      <c r="F96" s="28"/>
      <c r="G96" s="28"/>
      <c r="H96" s="4"/>
      <c r="I96" s="5"/>
      <c r="J96" s="36"/>
      <c r="K96" s="36"/>
    </row>
    <row r="97" spans="1:11" s="6" customFormat="1" ht="39.75" customHeight="1" x14ac:dyDescent="0.2">
      <c r="A97" s="67"/>
      <c r="B97" s="34" t="s">
        <v>16</v>
      </c>
      <c r="C97" s="5"/>
      <c r="D97" s="39"/>
      <c r="E97" s="8"/>
      <c r="F97" s="27"/>
      <c r="G97" s="27"/>
      <c r="H97" s="4"/>
      <c r="I97" s="5"/>
      <c r="J97" s="36"/>
      <c r="K97" s="36"/>
    </row>
    <row r="98" spans="1:11" s="7" customFormat="1" ht="57" customHeight="1" x14ac:dyDescent="0.2">
      <c r="A98" s="67" t="s">
        <v>86</v>
      </c>
      <c r="B98" s="33" t="s">
        <v>5</v>
      </c>
      <c r="C98" s="5" t="s">
        <v>47</v>
      </c>
      <c r="D98" s="39" t="s">
        <v>105</v>
      </c>
      <c r="E98" s="8" t="s">
        <v>46</v>
      </c>
      <c r="F98" s="28">
        <f>83+70</f>
        <v>153</v>
      </c>
      <c r="G98" s="28">
        <v>153</v>
      </c>
      <c r="H98" s="8" t="s">
        <v>176</v>
      </c>
      <c r="I98" s="8" t="s">
        <v>213</v>
      </c>
      <c r="J98" s="36"/>
      <c r="K98" s="36"/>
    </row>
    <row r="99" spans="1:11" s="7" customFormat="1" ht="49.5" customHeight="1" x14ac:dyDescent="0.2">
      <c r="A99" s="67"/>
      <c r="B99" s="33" t="s">
        <v>3</v>
      </c>
      <c r="C99" s="8" t="s">
        <v>125</v>
      </c>
      <c r="D99" s="39" t="s">
        <v>112</v>
      </c>
      <c r="E99" s="8" t="s">
        <v>46</v>
      </c>
      <c r="F99" s="27">
        <f>36+9+57</f>
        <v>102</v>
      </c>
      <c r="G99" s="28">
        <v>102</v>
      </c>
      <c r="H99" s="8" t="s">
        <v>161</v>
      </c>
      <c r="I99" s="5" t="s">
        <v>212</v>
      </c>
      <c r="J99" s="36"/>
      <c r="K99" s="36"/>
    </row>
    <row r="100" spans="1:11" s="7" customFormat="1" ht="48" customHeight="1" x14ac:dyDescent="0.2">
      <c r="A100" s="67"/>
      <c r="B100" s="33" t="s">
        <v>4</v>
      </c>
      <c r="C100" s="5" t="s">
        <v>55</v>
      </c>
      <c r="D100" s="39" t="s">
        <v>102</v>
      </c>
      <c r="E100" s="8" t="s">
        <v>46</v>
      </c>
      <c r="F100" s="27">
        <f>102+68</f>
        <v>170</v>
      </c>
      <c r="G100" s="28">
        <v>170</v>
      </c>
      <c r="H100" s="8" t="s">
        <v>160</v>
      </c>
      <c r="I100" s="5" t="s">
        <v>214</v>
      </c>
      <c r="J100" s="36"/>
      <c r="K100" s="36"/>
    </row>
    <row r="101" spans="1:11" s="7" customFormat="1" ht="39" customHeight="1" x14ac:dyDescent="0.2">
      <c r="A101" s="67"/>
      <c r="B101" s="33" t="s">
        <v>14</v>
      </c>
      <c r="C101" s="5"/>
      <c r="D101" s="40"/>
      <c r="E101" s="8"/>
      <c r="F101" s="27"/>
      <c r="G101" s="28"/>
      <c r="H101" s="10"/>
      <c r="I101" s="5"/>
      <c r="J101" s="36"/>
      <c r="K101" s="36"/>
    </row>
    <row r="102" spans="1:11" s="7" customFormat="1" ht="41.25" customHeight="1" x14ac:dyDescent="0.2">
      <c r="A102" s="67"/>
      <c r="B102" s="33" t="s">
        <v>15</v>
      </c>
      <c r="C102" s="5"/>
      <c r="D102" s="39"/>
      <c r="E102" s="8"/>
      <c r="F102" s="27"/>
      <c r="G102" s="28"/>
      <c r="H102" s="10"/>
      <c r="I102" s="5"/>
      <c r="J102" s="36"/>
      <c r="K102" s="36"/>
    </row>
    <row r="103" spans="1:11" s="7" customFormat="1" ht="42.75" customHeight="1" x14ac:dyDescent="0.2">
      <c r="A103" s="67"/>
      <c r="B103" s="33" t="s">
        <v>16</v>
      </c>
      <c r="C103" s="5"/>
      <c r="D103" s="39"/>
      <c r="E103" s="52"/>
      <c r="F103" s="27"/>
      <c r="G103" s="28"/>
      <c r="H103" s="8"/>
      <c r="I103" s="5"/>
      <c r="J103" s="36"/>
      <c r="K103" s="36"/>
    </row>
    <row r="104" spans="1:11" s="7" customFormat="1" ht="65.25" customHeight="1" x14ac:dyDescent="0.2">
      <c r="A104" s="67" t="s">
        <v>87</v>
      </c>
      <c r="B104" s="33" t="s">
        <v>5</v>
      </c>
      <c r="C104" s="5" t="s">
        <v>33</v>
      </c>
      <c r="D104" s="39" t="s">
        <v>122</v>
      </c>
      <c r="E104" s="8" t="s">
        <v>32</v>
      </c>
      <c r="F104" s="27">
        <f>152+70</f>
        <v>222</v>
      </c>
      <c r="G104" s="28">
        <v>222</v>
      </c>
      <c r="H104" s="8" t="s">
        <v>244</v>
      </c>
      <c r="I104" s="5" t="s">
        <v>181</v>
      </c>
      <c r="J104" s="36"/>
      <c r="K104" s="36"/>
    </row>
    <row r="105" spans="1:11" s="7" customFormat="1" ht="65.25" customHeight="1" x14ac:dyDescent="0.2">
      <c r="A105" s="67"/>
      <c r="B105" s="33" t="s">
        <v>3</v>
      </c>
      <c r="C105" s="5" t="s">
        <v>68</v>
      </c>
      <c r="D105" s="39" t="s">
        <v>56</v>
      </c>
      <c r="E105" s="8" t="s">
        <v>32</v>
      </c>
      <c r="F105" s="28">
        <f>6+5+36+82</f>
        <v>129</v>
      </c>
      <c r="G105" s="28">
        <v>129</v>
      </c>
      <c r="H105" s="8" t="s">
        <v>175</v>
      </c>
      <c r="I105" s="5" t="s">
        <v>181</v>
      </c>
      <c r="J105" s="36"/>
      <c r="K105" s="36"/>
    </row>
    <row r="106" spans="1:11" s="7" customFormat="1" ht="70.5" customHeight="1" x14ac:dyDescent="0.2">
      <c r="A106" s="67"/>
      <c r="B106" s="33" t="s">
        <v>4</v>
      </c>
      <c r="C106" s="5" t="s">
        <v>34</v>
      </c>
      <c r="D106" s="39" t="s">
        <v>96</v>
      </c>
      <c r="E106" s="8" t="s">
        <v>32</v>
      </c>
      <c r="F106" s="28">
        <f>48</f>
        <v>48</v>
      </c>
      <c r="G106" s="28">
        <v>48</v>
      </c>
      <c r="H106" s="8">
        <v>1307</v>
      </c>
      <c r="I106" s="5" t="s">
        <v>194</v>
      </c>
      <c r="J106" s="36"/>
      <c r="K106" s="36"/>
    </row>
    <row r="107" spans="1:11" s="7" customFormat="1" ht="41.25" customHeight="1" x14ac:dyDescent="0.2">
      <c r="A107" s="67"/>
      <c r="B107" s="33" t="s">
        <v>14</v>
      </c>
      <c r="C107" s="43"/>
      <c r="D107" s="44"/>
      <c r="E107" s="51"/>
      <c r="F107" s="28"/>
      <c r="G107" s="28"/>
      <c r="H107" s="8"/>
      <c r="I107" s="5"/>
      <c r="J107" s="36"/>
      <c r="K107" s="36"/>
    </row>
    <row r="108" spans="1:11" s="7" customFormat="1" ht="38.25" customHeight="1" x14ac:dyDescent="0.2">
      <c r="A108" s="67"/>
      <c r="B108" s="33" t="s">
        <v>15</v>
      </c>
      <c r="C108" s="5"/>
      <c r="D108" s="39"/>
      <c r="E108" s="8"/>
      <c r="F108" s="27"/>
      <c r="G108" s="28"/>
      <c r="H108" s="8"/>
      <c r="I108" s="5"/>
      <c r="J108" s="36"/>
      <c r="K108" s="36"/>
    </row>
    <row r="109" spans="1:11" s="7" customFormat="1" ht="35.25" customHeight="1" x14ac:dyDescent="0.2">
      <c r="A109" s="67"/>
      <c r="B109" s="33" t="s">
        <v>16</v>
      </c>
      <c r="C109" s="5"/>
      <c r="D109" s="39"/>
      <c r="E109" s="8"/>
      <c r="F109" s="27"/>
      <c r="G109" s="28"/>
      <c r="H109" s="8"/>
      <c r="I109" s="5"/>
      <c r="J109" s="36"/>
      <c r="K109" s="36"/>
    </row>
    <row r="110" spans="1:11" s="7" customFormat="1" ht="66.75" customHeight="1" x14ac:dyDescent="0.2">
      <c r="A110" s="67" t="s">
        <v>88</v>
      </c>
      <c r="B110" s="33" t="s">
        <v>5</v>
      </c>
      <c r="C110" s="5" t="s">
        <v>242</v>
      </c>
      <c r="D110" s="39" t="s">
        <v>243</v>
      </c>
      <c r="E110" s="8" t="s">
        <v>32</v>
      </c>
      <c r="F110" s="27">
        <v>177</v>
      </c>
      <c r="G110" s="28">
        <v>177</v>
      </c>
      <c r="H110" s="8" t="s">
        <v>161</v>
      </c>
      <c r="I110" s="8" t="s">
        <v>181</v>
      </c>
      <c r="J110" s="36"/>
      <c r="K110" s="36"/>
    </row>
    <row r="111" spans="1:11" s="7" customFormat="1" ht="66" customHeight="1" x14ac:dyDescent="0.2">
      <c r="A111" s="67"/>
      <c r="B111" s="33" t="s">
        <v>3</v>
      </c>
      <c r="C111" s="62" t="s">
        <v>144</v>
      </c>
      <c r="D111" s="39" t="s">
        <v>100</v>
      </c>
      <c r="E111" s="62" t="s">
        <v>32</v>
      </c>
      <c r="F111" s="27">
        <f>58+6+43</f>
        <v>107</v>
      </c>
      <c r="G111" s="28">
        <v>107</v>
      </c>
      <c r="H111" s="10" t="s">
        <v>161</v>
      </c>
      <c r="I111" s="5" t="s">
        <v>181</v>
      </c>
      <c r="J111" s="36"/>
      <c r="K111" s="36"/>
    </row>
    <row r="112" spans="1:11" s="7" customFormat="1" ht="84" customHeight="1" x14ac:dyDescent="0.2">
      <c r="A112" s="67"/>
      <c r="B112" s="33" t="s">
        <v>4</v>
      </c>
      <c r="C112" s="62" t="s">
        <v>133</v>
      </c>
      <c r="D112" s="40" t="s">
        <v>91</v>
      </c>
      <c r="E112" s="62" t="s">
        <v>32</v>
      </c>
      <c r="F112" s="27">
        <f>29</f>
        <v>29</v>
      </c>
      <c r="G112" s="28">
        <v>29</v>
      </c>
      <c r="H112" s="62">
        <v>1204</v>
      </c>
      <c r="I112" s="62" t="s">
        <v>180</v>
      </c>
      <c r="J112" s="36"/>
      <c r="K112" s="36"/>
    </row>
    <row r="113" spans="1:16" s="7" customFormat="1" ht="49.5" customHeight="1" x14ac:dyDescent="0.2">
      <c r="A113" s="67"/>
      <c r="B113" s="33" t="s">
        <v>14</v>
      </c>
      <c r="C113" s="62"/>
      <c r="D113" s="40"/>
      <c r="E113" s="62"/>
      <c r="F113" s="27"/>
      <c r="G113" s="28"/>
      <c r="H113" s="62"/>
      <c r="I113" s="62"/>
      <c r="J113" s="36"/>
      <c r="K113" s="36"/>
    </row>
    <row r="114" spans="1:16" s="7" customFormat="1" ht="56.25" customHeight="1" x14ac:dyDescent="0.2">
      <c r="A114" s="67"/>
      <c r="B114" s="33" t="s">
        <v>15</v>
      </c>
      <c r="C114" s="8"/>
      <c r="D114" s="40"/>
      <c r="E114" s="8"/>
      <c r="F114" s="27"/>
      <c r="G114" s="28"/>
      <c r="H114" s="8"/>
      <c r="I114" s="8"/>
      <c r="J114" s="36"/>
      <c r="K114" s="36"/>
    </row>
    <row r="115" spans="1:16" s="7" customFormat="1" ht="33.75" customHeight="1" x14ac:dyDescent="0.2">
      <c r="A115" s="67"/>
      <c r="B115" s="33" t="s">
        <v>16</v>
      </c>
      <c r="C115" s="35"/>
      <c r="D115" s="39"/>
      <c r="E115" s="8"/>
      <c r="F115" s="28"/>
      <c r="G115" s="28"/>
      <c r="H115" s="8"/>
      <c r="I115" s="8"/>
      <c r="J115" s="36"/>
      <c r="K115" s="36"/>
    </row>
    <row r="116" spans="1:16" s="7" customFormat="1" ht="48.75" customHeight="1" x14ac:dyDescent="0.2">
      <c r="A116" s="67" t="s">
        <v>89</v>
      </c>
      <c r="B116" s="33" t="s">
        <v>5</v>
      </c>
      <c r="C116" s="53"/>
      <c r="D116" s="39"/>
      <c r="E116" s="53"/>
      <c r="F116" s="27"/>
      <c r="G116" s="28"/>
      <c r="H116" s="10"/>
      <c r="I116" s="5"/>
      <c r="J116" s="36"/>
      <c r="K116" s="36"/>
    </row>
    <row r="117" spans="1:16" s="7" customFormat="1" ht="109.5" customHeight="1" x14ac:dyDescent="0.2">
      <c r="A117" s="67"/>
      <c r="B117" s="33" t="s">
        <v>3</v>
      </c>
      <c r="C117" s="53" t="s">
        <v>131</v>
      </c>
      <c r="D117" s="39" t="s">
        <v>106</v>
      </c>
      <c r="E117" s="53" t="s">
        <v>93</v>
      </c>
      <c r="F117" s="27">
        <f>95+11+55</f>
        <v>161</v>
      </c>
      <c r="G117" s="28">
        <v>161</v>
      </c>
      <c r="H117" s="10" t="s">
        <v>245</v>
      </c>
      <c r="I117" s="5" t="s">
        <v>246</v>
      </c>
      <c r="J117" s="36"/>
      <c r="K117" s="36"/>
    </row>
    <row r="118" spans="1:16" s="7" customFormat="1" ht="94.5" customHeight="1" x14ac:dyDescent="0.2">
      <c r="A118" s="67"/>
      <c r="B118" s="33" t="s">
        <v>4</v>
      </c>
      <c r="C118" s="5" t="s">
        <v>22</v>
      </c>
      <c r="D118" s="39" t="s">
        <v>102</v>
      </c>
      <c r="E118" s="64" t="s">
        <v>23</v>
      </c>
      <c r="F118" s="27">
        <f>92</f>
        <v>92</v>
      </c>
      <c r="G118" s="28">
        <v>92</v>
      </c>
      <c r="H118" s="64" t="s">
        <v>159</v>
      </c>
      <c r="I118" s="5" t="s">
        <v>220</v>
      </c>
      <c r="J118" s="3"/>
      <c r="K118" s="59"/>
      <c r="L118" s="25"/>
      <c r="M118" s="21"/>
      <c r="N118" s="19"/>
      <c r="O118" s="25"/>
      <c r="P118" s="3"/>
    </row>
    <row r="119" spans="1:16" s="7" customFormat="1" ht="35.25" customHeight="1" x14ac:dyDescent="0.2">
      <c r="A119" s="67"/>
      <c r="B119" s="33" t="s">
        <v>14</v>
      </c>
      <c r="C119" s="5" t="s">
        <v>26</v>
      </c>
      <c r="D119" s="39" t="s">
        <v>107</v>
      </c>
      <c r="E119" s="64" t="s">
        <v>23</v>
      </c>
      <c r="F119" s="27">
        <f>25</f>
        <v>25</v>
      </c>
      <c r="G119" s="28">
        <v>25</v>
      </c>
      <c r="H119" s="64">
        <v>1204</v>
      </c>
      <c r="I119" s="5" t="s">
        <v>179</v>
      </c>
      <c r="J119" s="36"/>
      <c r="K119" s="36"/>
    </row>
    <row r="120" spans="1:16" s="7" customFormat="1" ht="35.25" customHeight="1" x14ac:dyDescent="0.2">
      <c r="A120" s="67"/>
      <c r="B120" s="33" t="s">
        <v>15</v>
      </c>
      <c r="C120" s="5"/>
      <c r="D120" s="39"/>
      <c r="E120" s="64"/>
      <c r="F120" s="27"/>
      <c r="G120" s="28"/>
      <c r="H120" s="64"/>
      <c r="I120" s="5"/>
      <c r="J120" s="36"/>
      <c r="K120" s="36"/>
    </row>
    <row r="121" spans="1:16" s="7" customFormat="1" ht="33.75" customHeight="1" x14ac:dyDescent="0.2">
      <c r="A121" s="67"/>
      <c r="B121" s="33" t="s">
        <v>16</v>
      </c>
      <c r="C121" s="5"/>
      <c r="D121" s="39"/>
      <c r="E121" s="5"/>
      <c r="F121" s="28"/>
      <c r="G121" s="28"/>
      <c r="H121" s="8"/>
      <c r="I121" s="5"/>
      <c r="J121" s="36"/>
      <c r="K121" s="36"/>
    </row>
    <row r="122" spans="1:16" s="7" customFormat="1" ht="68.25" customHeight="1" x14ac:dyDescent="0.2">
      <c r="A122" s="67" t="s">
        <v>90</v>
      </c>
      <c r="B122" s="33" t="s">
        <v>5</v>
      </c>
      <c r="C122" s="8" t="s">
        <v>137</v>
      </c>
      <c r="D122" s="39" t="s">
        <v>138</v>
      </c>
      <c r="E122" s="8" t="s">
        <v>53</v>
      </c>
      <c r="F122" s="28">
        <f>67+72</f>
        <v>139</v>
      </c>
      <c r="G122" s="28">
        <v>139</v>
      </c>
      <c r="H122" s="8" t="s">
        <v>166</v>
      </c>
      <c r="I122" s="5" t="s">
        <v>218</v>
      </c>
      <c r="J122" s="36"/>
      <c r="K122" s="36"/>
    </row>
    <row r="123" spans="1:16" s="7" customFormat="1" ht="43.5" customHeight="1" x14ac:dyDescent="0.2">
      <c r="A123" s="67"/>
      <c r="B123" s="33" t="s">
        <v>3</v>
      </c>
      <c r="C123" s="5" t="s">
        <v>52</v>
      </c>
      <c r="D123" s="39" t="s">
        <v>102</v>
      </c>
      <c r="E123" s="8" t="s">
        <v>53</v>
      </c>
      <c r="F123" s="27">
        <f>117+49</f>
        <v>166</v>
      </c>
      <c r="G123" s="28">
        <v>166</v>
      </c>
      <c r="H123" s="8" t="s">
        <v>166</v>
      </c>
      <c r="I123" s="5" t="s">
        <v>218</v>
      </c>
      <c r="J123" s="36"/>
      <c r="K123" s="36"/>
    </row>
    <row r="124" spans="1:16" s="7" customFormat="1" ht="36" customHeight="1" x14ac:dyDescent="0.2">
      <c r="A124" s="67"/>
      <c r="B124" s="33" t="s">
        <v>4</v>
      </c>
      <c r="C124" s="8" t="s">
        <v>136</v>
      </c>
      <c r="D124" s="39" t="s">
        <v>97</v>
      </c>
      <c r="E124" s="8" t="s">
        <v>35</v>
      </c>
      <c r="F124" s="27">
        <f>24</f>
        <v>24</v>
      </c>
      <c r="G124" s="28">
        <v>24</v>
      </c>
      <c r="H124" s="8">
        <v>1204</v>
      </c>
      <c r="I124" s="5" t="s">
        <v>162</v>
      </c>
      <c r="J124" s="36"/>
      <c r="K124" s="36"/>
    </row>
    <row r="125" spans="1:16" s="7" customFormat="1" ht="30.75" customHeight="1" x14ac:dyDescent="0.2">
      <c r="A125" s="67"/>
      <c r="B125" s="33" t="s">
        <v>14</v>
      </c>
      <c r="C125" s="5"/>
      <c r="D125" s="39"/>
      <c r="E125" s="5"/>
      <c r="F125" s="28"/>
      <c r="G125" s="28"/>
      <c r="H125" s="8"/>
      <c r="I125" s="5"/>
      <c r="J125" s="36"/>
      <c r="K125" s="36"/>
    </row>
    <row r="126" spans="1:16" s="7" customFormat="1" ht="28.5" customHeight="1" x14ac:dyDescent="0.2">
      <c r="A126" s="67"/>
      <c r="B126" s="33" t="s">
        <v>15</v>
      </c>
      <c r="C126" s="5"/>
      <c r="D126" s="39"/>
      <c r="E126" s="5"/>
      <c r="F126" s="27"/>
      <c r="G126" s="28"/>
      <c r="H126" s="8"/>
      <c r="I126" s="5"/>
      <c r="J126" s="36"/>
      <c r="K126" s="36"/>
    </row>
    <row r="127" spans="1:16" s="7" customFormat="1" ht="40.5" customHeight="1" x14ac:dyDescent="0.2">
      <c r="A127" s="67"/>
      <c r="B127" s="33" t="s">
        <v>16</v>
      </c>
      <c r="C127" s="5"/>
      <c r="D127" s="39"/>
      <c r="E127" s="5"/>
      <c r="F127" s="26"/>
      <c r="G127" s="26"/>
      <c r="H127" s="8"/>
      <c r="I127" s="5"/>
      <c r="J127" s="36"/>
      <c r="K127" s="36"/>
    </row>
    <row r="128" spans="1:16" s="7" customFormat="1" ht="81.75" customHeight="1" x14ac:dyDescent="0.2">
      <c r="A128" s="72" t="s">
        <v>201</v>
      </c>
      <c r="B128" s="73"/>
      <c r="C128" s="5" t="s">
        <v>29</v>
      </c>
      <c r="D128" s="39" t="s">
        <v>108</v>
      </c>
      <c r="E128" s="76" t="s">
        <v>27</v>
      </c>
      <c r="F128" s="77"/>
      <c r="G128" s="77"/>
      <c r="H128" s="77"/>
      <c r="I128" s="77"/>
      <c r="J128" s="36"/>
      <c r="K128" s="36"/>
    </row>
    <row r="129" spans="1:9" s="7" customFormat="1" ht="84.75" customHeight="1" x14ac:dyDescent="0.2">
      <c r="A129" s="74"/>
      <c r="B129" s="75"/>
      <c r="C129" s="5" t="s">
        <v>145</v>
      </c>
      <c r="D129" s="39" t="s">
        <v>97</v>
      </c>
      <c r="E129" s="76" t="s">
        <v>27</v>
      </c>
      <c r="F129" s="77"/>
      <c r="G129" s="77"/>
      <c r="H129" s="77"/>
      <c r="I129" s="77"/>
    </row>
    <row r="130" spans="1:9" s="7" customFormat="1" ht="81.75" customHeight="1" x14ac:dyDescent="0.2">
      <c r="A130" s="74"/>
      <c r="B130" s="75"/>
      <c r="C130" s="5" t="s">
        <v>70</v>
      </c>
      <c r="D130" s="39" t="s">
        <v>121</v>
      </c>
      <c r="E130" s="76" t="s">
        <v>27</v>
      </c>
      <c r="F130" s="77"/>
      <c r="G130" s="77"/>
      <c r="H130" s="77"/>
      <c r="I130" s="77"/>
    </row>
    <row r="131" spans="1:9" s="7" customFormat="1" ht="100.5" customHeight="1" x14ac:dyDescent="0.2">
      <c r="A131" s="74"/>
      <c r="B131" s="75"/>
      <c r="C131" s="5" t="s">
        <v>202</v>
      </c>
      <c r="D131" s="39" t="s">
        <v>97</v>
      </c>
      <c r="E131" s="76" t="s">
        <v>27</v>
      </c>
      <c r="F131" s="77"/>
      <c r="G131" s="77"/>
      <c r="H131" s="77"/>
      <c r="I131" s="77"/>
    </row>
    <row r="132" spans="1:9" s="7" customFormat="1" ht="32.25" customHeight="1" x14ac:dyDescent="0.2">
      <c r="A132" s="74"/>
      <c r="B132" s="75"/>
      <c r="C132" s="5" t="s">
        <v>20</v>
      </c>
      <c r="D132" s="40" t="s">
        <v>95</v>
      </c>
      <c r="E132" s="76" t="s">
        <v>19</v>
      </c>
      <c r="F132" s="76"/>
      <c r="G132" s="76"/>
      <c r="H132" s="76"/>
      <c r="I132" s="76"/>
    </row>
    <row r="133" spans="1:9" s="7" customFormat="1" ht="31.5" customHeight="1" x14ac:dyDescent="0.2">
      <c r="A133" s="74"/>
      <c r="B133" s="75"/>
      <c r="C133" s="5" t="s">
        <v>21</v>
      </c>
      <c r="D133" s="39" t="s">
        <v>96</v>
      </c>
      <c r="E133" s="76" t="s">
        <v>19</v>
      </c>
      <c r="F133" s="76"/>
      <c r="G133" s="76"/>
      <c r="H133" s="76"/>
      <c r="I133" s="76"/>
    </row>
    <row r="134" spans="1:9" s="7" customFormat="1" ht="31.5" customHeight="1" x14ac:dyDescent="0.2">
      <c r="A134" s="74"/>
      <c r="B134" s="75"/>
      <c r="C134" s="8" t="s">
        <v>224</v>
      </c>
      <c r="D134" s="63" t="s">
        <v>230</v>
      </c>
      <c r="E134" s="76" t="s">
        <v>19</v>
      </c>
      <c r="F134" s="76"/>
      <c r="G134" s="76"/>
      <c r="H134" s="76"/>
      <c r="I134" s="76"/>
    </row>
    <row r="135" spans="1:9" s="7" customFormat="1" ht="31.5" customHeight="1" x14ac:dyDescent="0.2">
      <c r="A135" s="74"/>
      <c r="B135" s="75"/>
      <c r="C135" s="8" t="s">
        <v>225</v>
      </c>
      <c r="D135" s="63" t="s">
        <v>233</v>
      </c>
      <c r="E135" s="76" t="s">
        <v>19</v>
      </c>
      <c r="F135" s="76"/>
      <c r="G135" s="76"/>
      <c r="H135" s="76"/>
      <c r="I135" s="76"/>
    </row>
    <row r="136" spans="1:9" s="7" customFormat="1" ht="31.5" customHeight="1" x14ac:dyDescent="0.2">
      <c r="A136" s="74"/>
      <c r="B136" s="75"/>
      <c r="C136" s="8" t="s">
        <v>226</v>
      </c>
      <c r="D136" s="63" t="s">
        <v>231</v>
      </c>
      <c r="E136" s="76" t="s">
        <v>19</v>
      </c>
      <c r="F136" s="76"/>
      <c r="G136" s="76"/>
      <c r="H136" s="76"/>
      <c r="I136" s="76"/>
    </row>
    <row r="137" spans="1:9" s="7" customFormat="1" ht="31.5" customHeight="1" x14ac:dyDescent="0.2">
      <c r="A137" s="74"/>
      <c r="B137" s="75"/>
      <c r="C137" s="8" t="s">
        <v>227</v>
      </c>
      <c r="D137" s="63" t="s">
        <v>232</v>
      </c>
      <c r="E137" s="76" t="s">
        <v>19</v>
      </c>
      <c r="F137" s="76"/>
      <c r="G137" s="76"/>
      <c r="H137" s="76"/>
      <c r="I137" s="76"/>
    </row>
    <row r="138" spans="1:9" s="7" customFormat="1" ht="31.5" customHeight="1" x14ac:dyDescent="0.2">
      <c r="A138" s="74"/>
      <c r="B138" s="75"/>
      <c r="C138" s="8" t="s">
        <v>228</v>
      </c>
      <c r="D138" s="63" t="s">
        <v>231</v>
      </c>
      <c r="E138" s="76" t="s">
        <v>19</v>
      </c>
      <c r="F138" s="76"/>
      <c r="G138" s="76"/>
      <c r="H138" s="76"/>
      <c r="I138" s="76"/>
    </row>
    <row r="139" spans="1:9" s="7" customFormat="1" ht="31.5" x14ac:dyDescent="0.2">
      <c r="A139" s="74"/>
      <c r="B139" s="75"/>
      <c r="C139" s="8" t="s">
        <v>229</v>
      </c>
      <c r="D139" s="63" t="s">
        <v>230</v>
      </c>
      <c r="E139" s="76" t="s">
        <v>19</v>
      </c>
      <c r="F139" s="76"/>
      <c r="G139" s="76"/>
      <c r="H139" s="76"/>
      <c r="I139" s="76"/>
    </row>
    <row r="140" spans="1:9" s="7" customFormat="1" ht="31.5" x14ac:dyDescent="0.2">
      <c r="A140" s="74"/>
      <c r="B140" s="75"/>
      <c r="C140" s="66" t="s">
        <v>141</v>
      </c>
      <c r="D140" s="39" t="s">
        <v>91</v>
      </c>
      <c r="E140" s="78" t="s">
        <v>142</v>
      </c>
      <c r="F140" s="79"/>
      <c r="G140" s="79"/>
      <c r="H140" s="79"/>
      <c r="I140" s="80"/>
    </row>
    <row r="141" spans="1:9" s="7" customFormat="1" ht="15.75" x14ac:dyDescent="0.2">
      <c r="A141" s="61"/>
      <c r="B141" s="45"/>
      <c r="C141" s="3"/>
      <c r="D141" s="46"/>
      <c r="E141" s="20"/>
      <c r="F141" s="21"/>
      <c r="G141" s="19"/>
      <c r="H141" s="23"/>
      <c r="I141" s="20"/>
    </row>
    <row r="142" spans="1:9" s="7" customFormat="1" ht="15.75" x14ac:dyDescent="0.2">
      <c r="A142" s="61"/>
      <c r="B142" s="45"/>
      <c r="C142" s="3"/>
      <c r="D142" s="46"/>
      <c r="E142" s="20"/>
      <c r="F142" s="21"/>
      <c r="G142" s="19"/>
      <c r="H142" s="23"/>
      <c r="I142" s="20"/>
    </row>
    <row r="143" spans="1:9" s="7" customFormat="1" ht="15.75" x14ac:dyDescent="0.2">
      <c r="A143" s="61"/>
      <c r="B143" s="45"/>
      <c r="C143" s="3"/>
      <c r="D143" s="46"/>
      <c r="E143" s="20"/>
      <c r="F143" s="21"/>
      <c r="G143" s="19"/>
      <c r="H143" s="23"/>
      <c r="I143" s="20"/>
    </row>
    <row r="144" spans="1:9" s="7" customFormat="1" ht="15.75" x14ac:dyDescent="0.2">
      <c r="A144" s="61"/>
      <c r="B144" s="49"/>
      <c r="C144" s="3"/>
      <c r="D144" s="46"/>
      <c r="E144" s="20"/>
      <c r="F144" s="21"/>
      <c r="G144" s="19"/>
      <c r="H144" s="23"/>
      <c r="I144" s="20"/>
    </row>
    <row r="145" spans="1:9" s="7" customFormat="1" ht="15.75" x14ac:dyDescent="0.2">
      <c r="A145" s="71"/>
      <c r="B145" s="45"/>
      <c r="C145" s="3"/>
      <c r="D145" s="46"/>
      <c r="E145" s="20"/>
      <c r="F145" s="21"/>
      <c r="G145" s="19"/>
      <c r="H145" s="23"/>
      <c r="I145" s="20"/>
    </row>
    <row r="146" spans="1:9" s="7" customFormat="1" ht="15.75" x14ac:dyDescent="0.2">
      <c r="A146" s="71"/>
      <c r="B146" s="45"/>
      <c r="C146" s="3"/>
      <c r="D146" s="46"/>
      <c r="E146" s="20"/>
      <c r="F146" s="21"/>
      <c r="G146" s="19"/>
      <c r="H146" s="23"/>
      <c r="I146" s="20"/>
    </row>
    <row r="147" spans="1:9" s="7" customFormat="1" ht="15.75" x14ac:dyDescent="0.2">
      <c r="A147" s="71"/>
      <c r="B147" s="45"/>
      <c r="C147" s="3"/>
      <c r="D147" s="46"/>
      <c r="E147" s="20"/>
      <c r="F147" s="21"/>
      <c r="G147" s="19"/>
      <c r="H147" s="23"/>
      <c r="I147" s="20"/>
    </row>
    <row r="148" spans="1:9" s="7" customFormat="1" ht="15.75" x14ac:dyDescent="0.2">
      <c r="A148" s="71"/>
      <c r="B148" s="45"/>
      <c r="C148" s="3"/>
      <c r="D148" s="46"/>
      <c r="E148" s="20"/>
      <c r="F148" s="19"/>
      <c r="G148" s="47"/>
      <c r="H148" s="23"/>
      <c r="I148" s="48"/>
    </row>
    <row r="149" spans="1:9" s="7" customFormat="1" ht="15.75" x14ac:dyDescent="0.2">
      <c r="A149" s="71"/>
      <c r="B149" s="45"/>
      <c r="C149" s="3"/>
      <c r="D149" s="46"/>
      <c r="E149" s="20"/>
      <c r="F149" s="21"/>
      <c r="G149" s="19"/>
      <c r="H149" s="23"/>
      <c r="I149" s="20"/>
    </row>
    <row r="150" spans="1:9" s="7" customFormat="1" ht="15.75" x14ac:dyDescent="0.2">
      <c r="A150" s="71"/>
      <c r="B150" s="49"/>
      <c r="C150" s="25"/>
      <c r="D150" s="46"/>
      <c r="E150" s="21"/>
      <c r="F150" s="21"/>
      <c r="G150" s="19"/>
      <c r="H150" s="23"/>
      <c r="I150" s="20"/>
    </row>
    <row r="151" spans="1:9" s="7" customFormat="1" ht="15.75" x14ac:dyDescent="0.2">
      <c r="A151" s="71"/>
      <c r="B151" s="45"/>
      <c r="C151" s="3"/>
      <c r="D151" s="46"/>
      <c r="E151" s="20"/>
      <c r="F151" s="21"/>
      <c r="G151" s="19"/>
      <c r="H151" s="50"/>
      <c r="I151" s="20"/>
    </row>
    <row r="152" spans="1:9" s="7" customFormat="1" ht="15.75" x14ac:dyDescent="0.2">
      <c r="A152" s="71"/>
      <c r="B152" s="45"/>
      <c r="C152" s="3"/>
      <c r="D152" s="46"/>
      <c r="E152" s="20"/>
      <c r="F152" s="21"/>
      <c r="G152" s="19"/>
      <c r="H152" s="50"/>
      <c r="I152" s="20"/>
    </row>
    <row r="153" spans="1:9" s="7" customFormat="1" ht="15.75" x14ac:dyDescent="0.2">
      <c r="A153" s="71"/>
      <c r="B153" s="45"/>
      <c r="C153" s="3"/>
      <c r="D153" s="46"/>
      <c r="E153" s="20"/>
      <c r="F153" s="21"/>
      <c r="G153" s="19"/>
      <c r="H153" s="23"/>
      <c r="I153" s="20"/>
    </row>
    <row r="154" spans="1:9" s="7" customFormat="1" ht="15.75" x14ac:dyDescent="0.2">
      <c r="A154" s="71"/>
      <c r="B154" s="45"/>
      <c r="C154" s="3"/>
      <c r="D154" s="46"/>
      <c r="E154" s="20"/>
      <c r="F154" s="19"/>
      <c r="G154" s="19"/>
      <c r="H154" s="23"/>
      <c r="I154" s="20"/>
    </row>
    <row r="155" spans="1:9" s="7" customFormat="1" ht="15.75" x14ac:dyDescent="0.2">
      <c r="A155" s="71"/>
      <c r="B155" s="45"/>
      <c r="C155" s="3"/>
      <c r="D155" s="46"/>
      <c r="E155" s="20"/>
      <c r="F155" s="21"/>
      <c r="G155" s="19"/>
      <c r="H155" s="23"/>
      <c r="I155" s="20"/>
    </row>
    <row r="156" spans="1:9" s="7" customFormat="1" ht="15.75" x14ac:dyDescent="0.2">
      <c r="A156" s="71"/>
      <c r="B156" s="49"/>
      <c r="C156" s="3"/>
      <c r="D156" s="46"/>
      <c r="E156" s="20"/>
      <c r="F156" s="21"/>
      <c r="G156" s="19"/>
      <c r="H156" s="23"/>
      <c r="I156" s="21"/>
    </row>
    <row r="157" spans="1:9" s="7" customFormat="1" ht="15.75" x14ac:dyDescent="0.2">
      <c r="A157" s="71"/>
      <c r="B157" s="45"/>
      <c r="C157" s="3"/>
      <c r="D157" s="46"/>
      <c r="E157" s="20"/>
      <c r="F157" s="21"/>
      <c r="G157" s="19"/>
      <c r="H157" s="23"/>
      <c r="I157" s="23"/>
    </row>
    <row r="158" spans="1:9" s="7" customFormat="1" ht="15.75" x14ac:dyDescent="0.2">
      <c r="A158" s="71"/>
      <c r="B158" s="45"/>
      <c r="C158" s="3"/>
      <c r="D158" s="46"/>
      <c r="E158" s="20"/>
      <c r="F158" s="21"/>
      <c r="G158" s="19"/>
      <c r="H158" s="23"/>
      <c r="I158" s="23"/>
    </row>
    <row r="159" spans="1:9" s="7" customFormat="1" ht="15.75" x14ac:dyDescent="0.2">
      <c r="A159" s="71"/>
      <c r="B159" s="45"/>
      <c r="C159" s="3"/>
      <c r="D159" s="46"/>
      <c r="E159" s="20"/>
      <c r="F159" s="19"/>
      <c r="G159" s="19"/>
      <c r="H159" s="23"/>
      <c r="I159" s="23"/>
    </row>
    <row r="160" spans="1:9" s="7" customFormat="1" ht="15.75" x14ac:dyDescent="0.2">
      <c r="A160" s="71"/>
      <c r="B160" s="45"/>
      <c r="C160" s="3"/>
      <c r="D160" s="46"/>
      <c r="E160" s="20"/>
      <c r="F160" s="19"/>
      <c r="G160" s="19"/>
      <c r="H160" s="23"/>
      <c r="I160" s="20"/>
    </row>
    <row r="161" spans="1:9" s="7" customFormat="1" ht="15.75" x14ac:dyDescent="0.2">
      <c r="A161" s="71"/>
      <c r="B161" s="45"/>
      <c r="C161" s="3"/>
      <c r="D161" s="46"/>
      <c r="E161" s="20"/>
      <c r="F161" s="21"/>
      <c r="G161" s="19"/>
      <c r="H161" s="23"/>
      <c r="I161" s="23"/>
    </row>
    <row r="162" spans="1:9" s="7" customFormat="1" ht="15.75" x14ac:dyDescent="0.2">
      <c r="A162" s="71"/>
      <c r="B162" s="49"/>
      <c r="C162" s="3"/>
      <c r="D162" s="46"/>
      <c r="E162" s="20"/>
      <c r="F162" s="21"/>
      <c r="G162" s="19"/>
      <c r="H162" s="23"/>
      <c r="I162" s="20"/>
    </row>
    <row r="163" spans="1:9" s="7" customFormat="1" ht="15.75" x14ac:dyDescent="0.2">
      <c r="A163" s="71"/>
      <c r="B163" s="45"/>
      <c r="C163" s="3"/>
      <c r="D163" s="46"/>
      <c r="E163" s="23"/>
      <c r="F163" s="19"/>
      <c r="G163" s="19"/>
      <c r="H163" s="23"/>
      <c r="I163" s="23"/>
    </row>
    <row r="164" spans="1:9" s="7" customFormat="1" ht="15.75" x14ac:dyDescent="0.2">
      <c r="A164" s="71"/>
      <c r="B164" s="45"/>
      <c r="C164" s="3"/>
      <c r="D164" s="46"/>
      <c r="E164" s="20"/>
      <c r="F164" s="21"/>
      <c r="G164" s="19"/>
      <c r="H164" s="23"/>
      <c r="I164" s="20"/>
    </row>
    <row r="165" spans="1:9" s="7" customFormat="1" ht="15.75" x14ac:dyDescent="0.2">
      <c r="A165" s="71"/>
      <c r="B165" s="45"/>
      <c r="C165" s="3"/>
      <c r="D165" s="46"/>
      <c r="E165" s="20"/>
      <c r="F165" s="21"/>
      <c r="G165" s="19"/>
      <c r="H165" s="23"/>
      <c r="I165" s="20"/>
    </row>
    <row r="166" spans="1:9" s="7" customFormat="1" ht="15.75" x14ac:dyDescent="0.2">
      <c r="A166" s="71"/>
      <c r="B166" s="45"/>
      <c r="C166" s="3"/>
      <c r="D166" s="46"/>
      <c r="E166" s="20"/>
      <c r="F166" s="21"/>
      <c r="G166" s="19"/>
      <c r="H166" s="23"/>
      <c r="I166" s="20"/>
    </row>
    <row r="167" spans="1:9" s="7" customFormat="1" ht="15.75" x14ac:dyDescent="0.2">
      <c r="A167" s="71"/>
      <c r="B167" s="45"/>
      <c r="C167" s="3"/>
      <c r="D167" s="46"/>
      <c r="E167" s="20"/>
      <c r="F167" s="21"/>
      <c r="G167" s="19"/>
      <c r="H167" s="23"/>
      <c r="I167" s="20"/>
    </row>
    <row r="168" spans="1:9" s="7" customFormat="1" ht="15.75" x14ac:dyDescent="0.2">
      <c r="A168" s="71"/>
      <c r="B168" s="49"/>
      <c r="C168" s="3"/>
      <c r="D168" s="46"/>
      <c r="E168" s="20"/>
      <c r="F168" s="21"/>
      <c r="G168" s="19"/>
      <c r="H168" s="23"/>
      <c r="I168" s="20"/>
    </row>
    <row r="169" spans="1:9" s="7" customFormat="1" ht="32.25" customHeight="1" x14ac:dyDescent="0.2">
      <c r="A169" s="71"/>
      <c r="B169" s="45"/>
      <c r="C169" s="3"/>
      <c r="D169" s="46"/>
      <c r="E169" s="20"/>
      <c r="F169" s="21"/>
      <c r="G169" s="19"/>
      <c r="H169" s="23"/>
      <c r="I169" s="20"/>
    </row>
    <row r="170" spans="1:9" s="7" customFormat="1" ht="15.75" x14ac:dyDescent="0.2">
      <c r="A170" s="71"/>
      <c r="B170" s="45"/>
      <c r="C170" s="25"/>
      <c r="D170" s="46"/>
      <c r="E170" s="23"/>
      <c r="F170" s="19"/>
      <c r="G170" s="19"/>
      <c r="H170" s="23"/>
      <c r="I170" s="20"/>
    </row>
    <row r="171" spans="1:9" s="7" customFormat="1" ht="15.75" x14ac:dyDescent="0.2">
      <c r="A171" s="71"/>
      <c r="B171" s="45"/>
      <c r="C171" s="3"/>
      <c r="D171" s="46"/>
      <c r="E171" s="20"/>
      <c r="F171" s="21"/>
      <c r="G171" s="19"/>
      <c r="H171" s="23"/>
      <c r="I171" s="20"/>
    </row>
    <row r="172" spans="1:9" s="7" customFormat="1" ht="15.75" x14ac:dyDescent="0.2">
      <c r="A172" s="71"/>
      <c r="B172" s="45"/>
      <c r="C172" s="3"/>
      <c r="D172" s="46"/>
      <c r="E172" s="20"/>
      <c r="F172" s="21"/>
      <c r="G172" s="19"/>
      <c r="H172" s="19"/>
      <c r="I172" s="20"/>
    </row>
    <row r="173" spans="1:9" s="7" customFormat="1" ht="15.75" x14ac:dyDescent="0.2">
      <c r="A173" s="71"/>
      <c r="B173" s="45"/>
      <c r="C173" s="25"/>
      <c r="D173" s="46"/>
      <c r="E173" s="23"/>
      <c r="F173" s="19"/>
      <c r="G173" s="19"/>
      <c r="H173" s="19"/>
      <c r="I173" s="20"/>
    </row>
    <row r="174" spans="1:9" s="7" customFormat="1" ht="15.75" x14ac:dyDescent="0.2">
      <c r="A174" s="71"/>
      <c r="B174" s="49"/>
      <c r="C174" s="3"/>
      <c r="D174" s="46"/>
      <c r="E174" s="20"/>
      <c r="F174" s="21"/>
      <c r="G174" s="21"/>
      <c r="H174" s="19"/>
      <c r="I174" s="20"/>
    </row>
    <row r="175" spans="1:9" s="7" customFormat="1" x14ac:dyDescent="0.2">
      <c r="C175" s="36"/>
      <c r="D175" s="42"/>
      <c r="H175" s="12"/>
    </row>
    <row r="176" spans="1:9" s="7" customFormat="1" x14ac:dyDescent="0.2">
      <c r="C176" s="36"/>
      <c r="D176" s="42"/>
      <c r="H176" s="12"/>
    </row>
    <row r="177" spans="3:8" s="7" customFormat="1" x14ac:dyDescent="0.2">
      <c r="C177" s="36"/>
      <c r="D177" s="42"/>
      <c r="H177" s="12"/>
    </row>
    <row r="178" spans="3:8" s="7" customFormat="1" x14ac:dyDescent="0.2">
      <c r="C178" s="36"/>
      <c r="D178" s="42"/>
      <c r="H178" s="12"/>
    </row>
    <row r="179" spans="3:8" s="7" customFormat="1" x14ac:dyDescent="0.2">
      <c r="C179" s="36"/>
      <c r="D179" s="42"/>
      <c r="H179" s="12"/>
    </row>
    <row r="180" spans="3:8" s="7" customFormat="1" x14ac:dyDescent="0.2">
      <c r="C180" s="36"/>
      <c r="D180" s="42"/>
      <c r="H180" s="12"/>
    </row>
    <row r="181" spans="3:8" s="7" customFormat="1" x14ac:dyDescent="0.2">
      <c r="C181" s="36"/>
      <c r="D181" s="42"/>
      <c r="H181" s="12"/>
    </row>
    <row r="182" spans="3:8" s="7" customFormat="1" x14ac:dyDescent="0.2">
      <c r="C182" s="36"/>
      <c r="D182" s="42"/>
      <c r="H182" s="12"/>
    </row>
    <row r="183" spans="3:8" s="7" customFormat="1" x14ac:dyDescent="0.2">
      <c r="C183" s="36"/>
      <c r="D183" s="42"/>
      <c r="H183" s="12"/>
    </row>
    <row r="184" spans="3:8" s="7" customFormat="1" x14ac:dyDescent="0.2">
      <c r="C184" s="36"/>
      <c r="D184" s="42"/>
      <c r="H184" s="12"/>
    </row>
    <row r="185" spans="3:8" s="7" customFormat="1" x14ac:dyDescent="0.2">
      <c r="C185" s="36"/>
      <c r="D185" s="42"/>
      <c r="H185" s="12"/>
    </row>
    <row r="186" spans="3:8" s="7" customFormat="1" x14ac:dyDescent="0.2">
      <c r="C186" s="36"/>
      <c r="D186" s="42"/>
      <c r="H186" s="12"/>
    </row>
    <row r="187" spans="3:8" s="7" customFormat="1" x14ac:dyDescent="0.2">
      <c r="C187" s="36"/>
      <c r="D187" s="42"/>
      <c r="H187" s="12"/>
    </row>
    <row r="188" spans="3:8" s="7" customFormat="1" x14ac:dyDescent="0.2">
      <c r="C188" s="36"/>
      <c r="D188" s="42"/>
      <c r="H188" s="12"/>
    </row>
    <row r="189" spans="3:8" s="7" customFormat="1" x14ac:dyDescent="0.2">
      <c r="C189" s="36"/>
      <c r="D189" s="42"/>
      <c r="H189" s="12"/>
    </row>
    <row r="190" spans="3:8" s="7" customFormat="1" x14ac:dyDescent="0.2">
      <c r="C190" s="36"/>
      <c r="D190" s="42"/>
      <c r="H190" s="12"/>
    </row>
    <row r="191" spans="3:8" s="7" customFormat="1" x14ac:dyDescent="0.2">
      <c r="C191" s="36"/>
      <c r="D191" s="42"/>
      <c r="H191" s="12"/>
    </row>
    <row r="192" spans="3:8" s="7" customFormat="1" x14ac:dyDescent="0.2">
      <c r="C192" s="36"/>
      <c r="D192" s="42"/>
      <c r="H192" s="12"/>
    </row>
    <row r="193" spans="3:8" s="7" customFormat="1" x14ac:dyDescent="0.2">
      <c r="C193" s="36"/>
      <c r="D193" s="42"/>
      <c r="H193" s="12"/>
    </row>
    <row r="194" spans="3:8" s="7" customFormat="1" x14ac:dyDescent="0.2">
      <c r="C194" s="36"/>
      <c r="D194" s="42"/>
      <c r="H194" s="12"/>
    </row>
    <row r="195" spans="3:8" s="7" customFormat="1" x14ac:dyDescent="0.2">
      <c r="C195" s="36"/>
      <c r="D195" s="42"/>
      <c r="H195" s="12"/>
    </row>
    <row r="196" spans="3:8" s="7" customFormat="1" x14ac:dyDescent="0.2">
      <c r="C196" s="36"/>
      <c r="D196" s="42"/>
      <c r="H196" s="12"/>
    </row>
    <row r="197" spans="3:8" s="7" customFormat="1" x14ac:dyDescent="0.2">
      <c r="C197" s="36"/>
      <c r="D197" s="42"/>
      <c r="H197" s="12"/>
    </row>
    <row r="198" spans="3:8" s="7" customFormat="1" x14ac:dyDescent="0.2">
      <c r="C198" s="36"/>
      <c r="D198" s="42"/>
      <c r="H198" s="12"/>
    </row>
    <row r="199" spans="3:8" s="7" customFormat="1" x14ac:dyDescent="0.2">
      <c r="D199" s="42"/>
      <c r="H199" s="12"/>
    </row>
    <row r="200" spans="3:8" s="7" customFormat="1" x14ac:dyDescent="0.2">
      <c r="D200" s="42"/>
      <c r="H200" s="12"/>
    </row>
    <row r="201" spans="3:8" s="7" customFormat="1" x14ac:dyDescent="0.2">
      <c r="D201" s="42"/>
      <c r="H201" s="12"/>
    </row>
    <row r="202" spans="3:8" s="7" customFormat="1" x14ac:dyDescent="0.2">
      <c r="D202" s="42"/>
      <c r="H202" s="12"/>
    </row>
    <row r="203" spans="3:8" s="7" customFormat="1" x14ac:dyDescent="0.2">
      <c r="D203" s="42"/>
      <c r="H203" s="12"/>
    </row>
    <row r="204" spans="3:8" s="7" customFormat="1" x14ac:dyDescent="0.2">
      <c r="D204" s="42"/>
      <c r="H204" s="12"/>
    </row>
    <row r="205" spans="3:8" s="7" customFormat="1" x14ac:dyDescent="0.2">
      <c r="D205" s="42"/>
      <c r="H205" s="12"/>
    </row>
    <row r="206" spans="3:8" s="7" customFormat="1" x14ac:dyDescent="0.2">
      <c r="D206" s="42"/>
      <c r="H206" s="12"/>
    </row>
    <row r="207" spans="3:8" s="7" customFormat="1" x14ac:dyDescent="0.2">
      <c r="D207" s="42"/>
      <c r="H207" s="12"/>
    </row>
    <row r="208" spans="3:8" s="7" customFormat="1" x14ac:dyDescent="0.2">
      <c r="D208" s="42"/>
      <c r="H208" s="12"/>
    </row>
    <row r="209" spans="4:8" s="7" customFormat="1" x14ac:dyDescent="0.2">
      <c r="D209" s="42"/>
      <c r="H209" s="12"/>
    </row>
    <row r="210" spans="4:8" s="7" customFormat="1" x14ac:dyDescent="0.2">
      <c r="D210" s="42"/>
      <c r="H210" s="12"/>
    </row>
    <row r="211" spans="4:8" s="7" customFormat="1" x14ac:dyDescent="0.2">
      <c r="D211" s="42"/>
      <c r="H211" s="12"/>
    </row>
    <row r="212" spans="4:8" s="7" customFormat="1" x14ac:dyDescent="0.2">
      <c r="D212" s="42"/>
      <c r="H212" s="12"/>
    </row>
    <row r="213" spans="4:8" s="7" customFormat="1" x14ac:dyDescent="0.2">
      <c r="D213" s="42"/>
      <c r="H213" s="12"/>
    </row>
    <row r="214" spans="4:8" s="7" customFormat="1" x14ac:dyDescent="0.2">
      <c r="D214" s="42"/>
      <c r="H214" s="12"/>
    </row>
    <row r="215" spans="4:8" s="7" customFormat="1" x14ac:dyDescent="0.2">
      <c r="D215" s="42"/>
      <c r="H215" s="12"/>
    </row>
    <row r="216" spans="4:8" s="7" customFormat="1" x14ac:dyDescent="0.2">
      <c r="D216" s="42"/>
      <c r="H216" s="12"/>
    </row>
    <row r="217" spans="4:8" s="7" customFormat="1" x14ac:dyDescent="0.2">
      <c r="D217" s="42"/>
      <c r="H217" s="12"/>
    </row>
    <row r="218" spans="4:8" s="7" customFormat="1" x14ac:dyDescent="0.2">
      <c r="D218" s="42"/>
      <c r="H218" s="12"/>
    </row>
    <row r="219" spans="4:8" s="7" customFormat="1" x14ac:dyDescent="0.2">
      <c r="D219" s="42"/>
      <c r="H219" s="12"/>
    </row>
    <row r="220" spans="4:8" s="7" customFormat="1" x14ac:dyDescent="0.2">
      <c r="D220" s="42"/>
      <c r="H220" s="12"/>
    </row>
    <row r="221" spans="4:8" s="7" customFormat="1" x14ac:dyDescent="0.2">
      <c r="D221" s="42"/>
      <c r="H221" s="12"/>
    </row>
    <row r="222" spans="4:8" s="7" customFormat="1" x14ac:dyDescent="0.2">
      <c r="D222" s="42"/>
      <c r="H222" s="12"/>
    </row>
    <row r="223" spans="4:8" s="7" customFormat="1" x14ac:dyDescent="0.2">
      <c r="D223" s="42"/>
      <c r="H223" s="12"/>
    </row>
    <row r="224" spans="4:8" s="7" customFormat="1" x14ac:dyDescent="0.2">
      <c r="D224" s="42"/>
      <c r="H224" s="12"/>
    </row>
  </sheetData>
  <mergeCells count="42">
    <mergeCell ref="E128:I128"/>
    <mergeCell ref="E129:I129"/>
    <mergeCell ref="E130:I130"/>
    <mergeCell ref="E131:I131"/>
    <mergeCell ref="A145:A150"/>
    <mergeCell ref="E132:I132"/>
    <mergeCell ref="E133:I133"/>
    <mergeCell ref="E134:I134"/>
    <mergeCell ref="E135:I135"/>
    <mergeCell ref="E136:I136"/>
    <mergeCell ref="E137:I137"/>
    <mergeCell ref="E138:I138"/>
    <mergeCell ref="E139:I139"/>
    <mergeCell ref="E140:I140"/>
    <mergeCell ref="A151:A156"/>
    <mergeCell ref="A157:A162"/>
    <mergeCell ref="A163:A168"/>
    <mergeCell ref="A169:A174"/>
    <mergeCell ref="A98:A103"/>
    <mergeCell ref="A104:A109"/>
    <mergeCell ref="A110:A115"/>
    <mergeCell ref="A116:A121"/>
    <mergeCell ref="A122:A127"/>
    <mergeCell ref="A128:B140"/>
    <mergeCell ref="A1:I1"/>
    <mergeCell ref="A2:I2"/>
    <mergeCell ref="A3:I3"/>
    <mergeCell ref="A42:A47"/>
    <mergeCell ref="A5:A10"/>
    <mergeCell ref="A11:A16"/>
    <mergeCell ref="A23:A28"/>
    <mergeCell ref="A17:A22"/>
    <mergeCell ref="A80:A85"/>
    <mergeCell ref="A29:A34"/>
    <mergeCell ref="A35:A41"/>
    <mergeCell ref="A92:A97"/>
    <mergeCell ref="A86:A91"/>
    <mergeCell ref="A56:A61"/>
    <mergeCell ref="A62:A67"/>
    <mergeCell ref="A74:A79"/>
    <mergeCell ref="A68:A73"/>
    <mergeCell ref="A48:A55"/>
  </mergeCells>
  <phoneticPr fontId="5" type="noConversion"/>
  <pageMargins left="0.25" right="0.25" top="0.75" bottom="0.75" header="0.3" footer="0.3"/>
  <pageSetup paperSize="9" scale="5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1701</TotalTime>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ΕΞΕΤΑΣΤΙΚΗ ΓΕΝΑΡΗ-ΦΛΕΒΑΡΗ ΄22</vt:lpstr>
      <vt:lpstr>'ΕΞΕΤΑΣΤΙΚΗ ΓΕΝΑΡΗ-ΦΛΕΒΑΡΗ ΄22'!Print_Area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ΤΣΙΑΤΣΙΟΥ ΕΥΘΥΜΙΑ</dc:creator>
  <cp:lastModifiedBy>Ilias</cp:lastModifiedBy>
  <cp:revision>4</cp:revision>
  <cp:lastPrinted>2022-07-17T10:38:06Z</cp:lastPrinted>
  <dcterms:created xsi:type="dcterms:W3CDTF">2015-04-30T07:32:11Z</dcterms:created>
  <dcterms:modified xsi:type="dcterms:W3CDTF">2022-08-24T21:44:37Z</dcterms:modified>
  <dc:language>el-GR</dc:language>
</cp:coreProperties>
</file>